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F:\Eco4Trip\assets\doc\"/>
    </mc:Choice>
  </mc:AlternateContent>
  <bookViews>
    <workbookView xWindow="0" yWindow="0" windowWidth="15345" windowHeight="4635"/>
  </bookViews>
  <sheets>
    <sheet name="Budget" sheetId="1" r:id="rId1"/>
    <sheet name="Graphique &amp; Somme" sheetId="3" r:id="rId2"/>
    <sheet name="Graphique" sheetId="2" state="hidden" r:id="rId3"/>
  </sheets>
  <calcPr calcId="152511"/>
  <pivotCaches>
    <pivotCache cacheId="24" r:id="rId4"/>
  </pivotCaches>
</workbook>
</file>

<file path=xl/calcChain.xml><?xml version="1.0" encoding="utf-8"?>
<calcChain xmlns="http://schemas.openxmlformats.org/spreadsheetml/2006/main">
  <c r="D26" i="1" l="1"/>
  <c r="H32" i="1"/>
  <c r="D28" i="1"/>
  <c r="D13" i="1"/>
  <c r="F25" i="1"/>
  <c r="H36" i="1" l="1"/>
  <c r="D35" i="1"/>
  <c r="H35" i="1" s="1"/>
  <c r="H34" i="1"/>
  <c r="F33" i="1"/>
  <c r="H33" i="1" s="1"/>
  <c r="D30" i="1"/>
  <c r="F29" i="1"/>
  <c r="D29" i="1"/>
  <c r="H28" i="1"/>
  <c r="H27" i="1"/>
  <c r="H26" i="1"/>
  <c r="H25" i="1"/>
  <c r="H24" i="1"/>
  <c r="H23" i="1"/>
  <c r="H22" i="1"/>
  <c r="F21" i="1"/>
  <c r="D21" i="1"/>
  <c r="H20" i="1"/>
  <c r="F19" i="1"/>
  <c r="H19" i="1" s="1"/>
  <c r="F18" i="1"/>
  <c r="D18" i="1"/>
  <c r="F17" i="1"/>
  <c r="D17" i="1"/>
  <c r="F16" i="1"/>
  <c r="D16" i="1"/>
  <c r="F15" i="1"/>
  <c r="D15" i="1"/>
  <c r="H13" i="1"/>
  <c r="H12" i="1"/>
  <c r="H11" i="1"/>
  <c r="H10" i="1"/>
  <c r="H9" i="1"/>
  <c r="D8" i="1"/>
  <c r="H8" i="1" s="1"/>
  <c r="H7" i="1"/>
  <c r="H6" i="1"/>
  <c r="H5" i="1"/>
  <c r="H4" i="1"/>
  <c r="H18" i="1" l="1"/>
  <c r="H21" i="1"/>
  <c r="H16" i="1"/>
  <c r="H30" i="1"/>
  <c r="H15" i="1"/>
  <c r="H17" i="1"/>
  <c r="H29" i="1"/>
  <c r="I39" i="1" l="1"/>
  <c r="I40" i="1" s="1"/>
  <c r="I41" i="1" s="1"/>
  <c r="M36" i="1" s="1"/>
  <c r="M41" i="1" s="1"/>
</calcChain>
</file>

<file path=xl/sharedStrings.xml><?xml version="1.0" encoding="utf-8"?>
<sst xmlns="http://schemas.openxmlformats.org/spreadsheetml/2006/main" count="180" uniqueCount="63">
  <si>
    <t xml:space="preserve">Recette </t>
  </si>
  <si>
    <t>Typologie</t>
  </si>
  <si>
    <t>Information</t>
  </si>
  <si>
    <t>Prix</t>
  </si>
  <si>
    <t>Libellé</t>
  </si>
  <si>
    <t>Qtté totale</t>
  </si>
  <si>
    <t>TOTAL</t>
  </si>
  <si>
    <t>Intendance</t>
  </si>
  <si>
    <t>Marché</t>
  </si>
  <si>
    <t>/jour/pers</t>
  </si>
  <si>
    <t>*jours*pers</t>
  </si>
  <si>
    <t>Participation perso</t>
  </si>
  <si>
    <t>Restaurants</t>
  </si>
  <si>
    <t>/unité</t>
  </si>
  <si>
    <t>Asso</t>
  </si>
  <si>
    <t>wwoofing france</t>
  </si>
  <si>
    <t>unité</t>
  </si>
  <si>
    <t xml:space="preserve">Plongée dépolution aquatique </t>
  </si>
  <si>
    <t>KKBB</t>
  </si>
  <si>
    <t xml:space="preserve">Reforestation </t>
  </si>
  <si>
    <t>CleanWalk</t>
  </si>
  <si>
    <t>Matériel</t>
  </si>
  <si>
    <t>Administratif</t>
  </si>
  <si>
    <t>Créer une association</t>
  </si>
  <si>
    <t>Transport</t>
  </si>
  <si>
    <t>Train Espagne</t>
  </si>
  <si>
    <t>/trajet</t>
  </si>
  <si>
    <t>Nb de trajet</t>
  </si>
  <si>
    <t>Train France</t>
  </si>
  <si>
    <t>Train Portugal</t>
  </si>
  <si>
    <t>InterRail</t>
  </si>
  <si>
    <t>Bateau</t>
  </si>
  <si>
    <t>Bus</t>
  </si>
  <si>
    <t>Métro</t>
  </si>
  <si>
    <t>Vélo</t>
  </si>
  <si>
    <t>Avion</t>
  </si>
  <si>
    <t>Cosmétiques</t>
  </si>
  <si>
    <t>Camping</t>
  </si>
  <si>
    <t>Hébergement</t>
  </si>
  <si>
    <t>Auberges</t>
  </si>
  <si>
    <t>/nuit</t>
  </si>
  <si>
    <t>Hotel</t>
  </si>
  <si>
    <t>CouchSurfing</t>
  </si>
  <si>
    <t>Diffusion</t>
  </si>
  <si>
    <t>Site Internet</t>
  </si>
  <si>
    <t>Row Labels</t>
  </si>
  <si>
    <t>Grand Total</t>
  </si>
  <si>
    <t>Sum of TOTAL</t>
  </si>
  <si>
    <t>Frais kisskissbankbank</t>
  </si>
  <si>
    <t>ReforestProject</t>
  </si>
  <si>
    <t>Adhésion Co-Navigation</t>
  </si>
  <si>
    <t>Réinsertion animale</t>
  </si>
  <si>
    <t>Chez l'habiant</t>
  </si>
  <si>
    <t>Woofing</t>
  </si>
  <si>
    <t>Source</t>
  </si>
  <si>
    <t>KisskissBankBank</t>
  </si>
  <si>
    <t>Frais personnels</t>
  </si>
  <si>
    <t>5% d'aléas</t>
  </si>
  <si>
    <t>Total frais</t>
  </si>
  <si>
    <t>Total final</t>
  </si>
  <si>
    <t>Total recettes</t>
  </si>
  <si>
    <t>Dépense (10mois/1pers)</t>
  </si>
  <si>
    <t>Eco4Trip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</si>
</sst>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\ [$€-1]_);\(#,##0.00\)\ [$€-1]_);_(* &quot;-&quot;??_)\ [$€-1]_);_(@"/>
    <numFmt numFmtId="165" formatCode="_(* #,##0_)\ [$€-1]_);\(#,##0\)\ [$€-1]_);_(* &quot;-&quot;??_)\ [$€-1]_);_(@"/>
    <numFmt numFmtId="170" formatCode="_-* #,##0.00\ [$€-1]_-;\-* #,##0.00\ [$€-1]_-;_-* &quot;-&quot;??\ [$€-1]_-;_-@_-"/>
  </numFmts>
  <fonts count="11" x14ac:knownFonts="1">
    <font>
      <sz val="10"/>
      <color rgb="FF000000"/>
      <name val="Arial"/>
    </font>
    <font>
      <b/>
      <sz val="14"/>
      <color theme="1"/>
      <name val="Verdana"/>
    </font>
    <font>
      <sz val="10"/>
      <name val="Arial"/>
    </font>
    <font>
      <sz val="10"/>
      <color theme="1"/>
      <name val="Verdana"/>
    </font>
    <font>
      <b/>
      <sz val="10"/>
      <color theme="1"/>
      <name val="Verdana"/>
    </font>
    <font>
      <i/>
      <sz val="10"/>
      <color theme="1"/>
      <name val="Verdana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color rgb="FF000000"/>
      <name val="Arial"/>
      <family val="2"/>
    </font>
    <font>
      <b/>
      <sz val="14"/>
      <color theme="1"/>
      <name val="Verdana"/>
      <family val="2"/>
    </font>
    <font>
      <b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8BC34A"/>
        <bgColor rgb="FF8BC34A"/>
      </patternFill>
    </fill>
    <fill>
      <patternFill patternType="solid">
        <fgColor rgb="FFFFFFFF"/>
        <bgColor rgb="FFFFFFFF"/>
      </patternFill>
    </fill>
    <fill>
      <patternFill patternType="solid">
        <fgColor rgb="FFEEF7E3"/>
        <bgColor rgb="FFEEF7E3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3" fillId="0" borderId="4" xfId="0" applyFont="1" applyBorder="1" applyAlignment="1"/>
    <xf numFmtId="0" fontId="4" fillId="2" borderId="8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center"/>
    </xf>
    <xf numFmtId="164" fontId="3" fillId="3" borderId="8" xfId="0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164" fontId="3" fillId="3" borderId="8" xfId="0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left"/>
    </xf>
    <xf numFmtId="165" fontId="3" fillId="3" borderId="8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164" fontId="3" fillId="4" borderId="8" xfId="0" applyNumberFormat="1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164" fontId="3" fillId="4" borderId="8" xfId="0" applyNumberFormat="1" applyFont="1" applyFill="1" applyBorder="1" applyAlignment="1">
      <alignment horizontal="center"/>
    </xf>
    <xf numFmtId="0" fontId="3" fillId="4" borderId="8" xfId="0" applyFont="1" applyFill="1" applyBorder="1" applyAlignment="1">
      <alignment horizontal="left"/>
    </xf>
    <xf numFmtId="165" fontId="3" fillId="4" borderId="8" xfId="0" applyNumberFormat="1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164" fontId="2" fillId="4" borderId="8" xfId="0" applyNumberFormat="1" applyFont="1" applyFill="1" applyBorder="1" applyAlignment="1">
      <alignment horizontal="center"/>
    </xf>
    <xf numFmtId="0" fontId="0" fillId="0" borderId="0" xfId="0" pivotButton="1" applyFont="1" applyAlignment="1"/>
    <xf numFmtId="0" fontId="0" fillId="0" borderId="0" xfId="0" applyFont="1" applyAlignment="1">
      <alignment horizontal="left"/>
    </xf>
    <xf numFmtId="0" fontId="0" fillId="0" borderId="0" xfId="0" applyNumberFormat="1" applyFont="1" applyAlignment="1"/>
    <xf numFmtId="0" fontId="2" fillId="0" borderId="2" xfId="0" applyFont="1" applyBorder="1"/>
    <xf numFmtId="0" fontId="2" fillId="0" borderId="6" xfId="0" applyFont="1" applyBorder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3" xfId="0" applyFont="1" applyBorder="1"/>
    <xf numFmtId="0" fontId="2" fillId="0" borderId="7" xfId="0" applyFont="1" applyBorder="1"/>
    <xf numFmtId="0" fontId="4" fillId="2" borderId="9" xfId="0" applyFont="1" applyFill="1" applyBorder="1" applyAlignment="1">
      <alignment horizontal="left"/>
    </xf>
    <xf numFmtId="0" fontId="2" fillId="2" borderId="10" xfId="0" applyFont="1" applyFill="1" applyBorder="1"/>
    <xf numFmtId="164" fontId="3" fillId="3" borderId="8" xfId="0" applyNumberFormat="1" applyFont="1" applyFill="1" applyBorder="1" applyAlignment="1">
      <alignment horizontal="left"/>
    </xf>
    <xf numFmtId="164" fontId="3" fillId="4" borderId="8" xfId="0" applyNumberFormat="1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7" fillId="3" borderId="8" xfId="0" applyFont="1" applyFill="1" applyBorder="1" applyAlignment="1">
      <alignment horizontal="left"/>
    </xf>
    <xf numFmtId="164" fontId="3" fillId="0" borderId="12" xfId="0" applyNumberFormat="1" applyFont="1" applyBorder="1"/>
    <xf numFmtId="0" fontId="8" fillId="0" borderId="13" xfId="0" applyFont="1" applyBorder="1" applyAlignment="1">
      <alignment horizontal="center"/>
    </xf>
    <xf numFmtId="170" fontId="3" fillId="0" borderId="14" xfId="0" applyNumberFormat="1" applyFont="1" applyBorder="1"/>
    <xf numFmtId="0" fontId="8" fillId="0" borderId="11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170" fontId="0" fillId="5" borderId="16" xfId="0" applyNumberFormat="1" applyFont="1" applyFill="1" applyBorder="1" applyAlignment="1"/>
    <xf numFmtId="0" fontId="8" fillId="0" borderId="18" xfId="0" applyFont="1" applyBorder="1" applyAlignment="1"/>
    <xf numFmtId="165" fontId="0" fillId="6" borderId="17" xfId="0" applyNumberFormat="1" applyFont="1" applyFill="1" applyBorder="1" applyAlignment="1"/>
    <xf numFmtId="0" fontId="2" fillId="3" borderId="10" xfId="0" applyFont="1" applyFill="1" applyBorder="1" applyAlignment="1"/>
    <xf numFmtId="0" fontId="2" fillId="4" borderId="10" xfId="0" applyFont="1" applyFill="1" applyBorder="1" applyAlignment="1"/>
    <xf numFmtId="0" fontId="3" fillId="3" borderId="19" xfId="0" applyFont="1" applyFill="1" applyBorder="1" applyAlignment="1"/>
    <xf numFmtId="0" fontId="3" fillId="4" borderId="19" xfId="0" applyFont="1" applyFill="1" applyBorder="1" applyAlignment="1"/>
    <xf numFmtId="0" fontId="9" fillId="0" borderId="1" xfId="0" applyFont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[Budget_Eco4trip.xlsx]Graphique &amp; Somme!PivotTable1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solidFill>
              <a:srgbClr val="FFFFFF"/>
            </a:solidFill>
            <a:ln>
              <a:solidFill>
                <a:srgbClr val="424242">
                  <a:lumMod val="25000"/>
                  <a:lumOff val="75000"/>
                </a:srgb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  <c15:layout/>
            </c:ext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-6.8429237947122856E-2"/>
              <c:y val="-1.068804275217101E-2"/>
            </c:manualLayout>
          </c:layout>
          <c:spPr>
            <a:solidFill>
              <a:srgbClr val="FFFFFF"/>
            </a:solidFill>
            <a:ln>
              <a:solidFill>
                <a:srgbClr val="424242">
                  <a:lumMod val="25000"/>
                  <a:lumOff val="75000"/>
                </a:srgb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  <c15:layout/>
            </c:ext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8.2944530844997338E-2"/>
              <c:y val="-2.4493148360118623E-17"/>
            </c:manualLayout>
          </c:layout>
          <c:spPr>
            <a:solidFill>
              <a:srgbClr val="FFFFFF"/>
            </a:solidFill>
            <a:ln>
              <a:solidFill>
                <a:srgbClr val="424242">
                  <a:lumMod val="25000"/>
                  <a:lumOff val="75000"/>
                </a:srgb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  <c15:layout/>
            </c:ext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-1.0368066355624676E-2"/>
              <c:y val="5.8784235136940546E-2"/>
            </c:manualLayout>
          </c:layout>
          <c:spPr>
            <a:solidFill>
              <a:srgbClr val="FFFFFF"/>
            </a:solidFill>
            <a:ln>
              <a:solidFill>
                <a:srgbClr val="424242">
                  <a:lumMod val="25000"/>
                  <a:lumOff val="75000"/>
                </a:srgb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  <c15:layout/>
            </c:ext>
          </c:extLst>
        </c:dLbl>
      </c:pivotFmt>
      <c:pivotFmt>
        <c:idx val="4"/>
        <c:dLbl>
          <c:idx val="0"/>
          <c:layout>
            <c:manualLayout>
              <c:x val="8.2944530844997408E-3"/>
              <c:y val="-4.2752171008684038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'Graphique &amp; Somme'!$B$1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</c:dPt>
          <c:dLbls>
            <c:dLbl>
              <c:idx val="0"/>
              <c:layout>
                <c:manualLayout>
                  <c:x val="8.2944530844997338E-2"/>
                  <c:y val="-2.4493148360118623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0368066355624676E-2"/>
                  <c:y val="5.87842351369405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6.8429237947122856E-2"/>
                  <c:y val="-1.0688042752171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FF"/>
              </a:solidFill>
              <a:ln>
                <a:solidFill>
                  <a:srgbClr val="424242">
                    <a:lumMod val="25000"/>
                    <a:lumOff val="75000"/>
                  </a:srgb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'Graphique &amp; Somme'!$A$2:$A$9</c:f>
              <c:strCache>
                <c:ptCount val="7"/>
                <c:pt idx="0">
                  <c:v>Asso</c:v>
                </c:pt>
                <c:pt idx="1">
                  <c:v>Intendance</c:v>
                </c:pt>
                <c:pt idx="2">
                  <c:v>Matériel</c:v>
                </c:pt>
                <c:pt idx="3">
                  <c:v>Administratif</c:v>
                </c:pt>
                <c:pt idx="4">
                  <c:v>Transport</c:v>
                </c:pt>
                <c:pt idx="5">
                  <c:v>Hébergement</c:v>
                </c:pt>
                <c:pt idx="6">
                  <c:v>Diffusion</c:v>
                </c:pt>
              </c:strCache>
            </c:strRef>
          </c:cat>
          <c:val>
            <c:numRef>
              <c:f>'Graphique &amp; Somme'!$B$2:$B$9</c:f>
              <c:numCache>
                <c:formatCode>General</c:formatCode>
                <c:ptCount val="7"/>
                <c:pt idx="0">
                  <c:v>2500</c:v>
                </c:pt>
                <c:pt idx="1">
                  <c:v>3600</c:v>
                </c:pt>
                <c:pt idx="2">
                  <c:v>360</c:v>
                </c:pt>
                <c:pt idx="3">
                  <c:v>290</c:v>
                </c:pt>
                <c:pt idx="4">
                  <c:v>3364</c:v>
                </c:pt>
                <c:pt idx="5">
                  <c:v>3010</c:v>
                </c:pt>
                <c:pt idx="6">
                  <c:v>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0</xdr:row>
      <xdr:rowOff>161924</xdr:rowOff>
    </xdr:from>
    <xdr:to>
      <xdr:col>14</xdr:col>
      <xdr:colOff>28574</xdr:colOff>
      <xdr:row>30</xdr:row>
      <xdr:rowOff>57149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ristan du tertre" refreshedDate="43800.841216203706" createdVersion="5" refreshedVersion="5" minRefreshableVersion="3" recordCount="46">
  <cacheSource type="worksheet">
    <worksheetSource ref="B3:K502" sheet="Budget"/>
  </cacheSource>
  <cacheFields count="9">
    <cacheField name="Typologie" numFmtId="0">
      <sharedItems containsBlank="1" count="8">
        <s v="Intendance"/>
        <s v="Asso"/>
        <s v="Administratif"/>
        <s v="Transport"/>
        <s v="Matériel"/>
        <s v="Hébergement"/>
        <s v="Diffusion"/>
        <m/>
      </sharedItems>
    </cacheField>
    <cacheField name="Information" numFmtId="0">
      <sharedItems containsBlank="1"/>
    </cacheField>
    <cacheField name="Prix" numFmtId="0">
      <sharedItems containsString="0" containsBlank="1" containsNumber="1" containsInteger="1" minValue="0" maxValue="460"/>
    </cacheField>
    <cacheField name="Libellé" numFmtId="0">
      <sharedItems containsBlank="1"/>
    </cacheField>
    <cacheField name="Qtté totale" numFmtId="0">
      <sharedItems containsString="0" containsBlank="1" containsNumber="1" containsInteger="1" minValue="0" maxValue="240"/>
    </cacheField>
    <cacheField name="Libellé2" numFmtId="0">
      <sharedItems containsBlank="1"/>
    </cacheField>
    <cacheField name="TOTAL" numFmtId="0">
      <sharedItems containsString="0" containsBlank="1" containsNumber="1" containsInteger="1" minValue="0" maxValue="2400"/>
    </cacheField>
    <cacheField name="Typologie2" numFmtId="0">
      <sharedItems containsBlank="1" containsMixedTypes="1" containsNumber="1" minValue="6624.5" maxValue="13249"/>
    </cacheField>
    <cacheField name="Information2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6">
  <r>
    <x v="0"/>
    <s v="Marché"/>
    <n v="10"/>
    <s v="/jour/pers"/>
    <n v="240"/>
    <s v="*jours*pers"/>
    <n v="2400"/>
    <s v="Participation perso"/>
    <m/>
  </r>
  <r>
    <x v="0"/>
    <s v="Restaurants"/>
    <n v="20"/>
    <s v="/unité"/>
    <n v="60"/>
    <s v="*jours*pers"/>
    <n v="1200"/>
    <s v="Participation perso"/>
    <m/>
  </r>
  <r>
    <x v="1"/>
    <s v="wwoofing france"/>
    <n v="30"/>
    <s v="/unité"/>
    <n v="1"/>
    <s v="unité"/>
    <n v="30"/>
    <s v="KKBB"/>
    <m/>
  </r>
  <r>
    <x v="1"/>
    <s v="Plongée dépolution aquatique "/>
    <n v="30"/>
    <s v="/unité"/>
    <n v="13"/>
    <s v="unité"/>
    <n v="390"/>
    <s v="KKBB"/>
    <m/>
  </r>
  <r>
    <x v="1"/>
    <s v="Reforestation "/>
    <n v="3"/>
    <s v="/unité"/>
    <n v="100"/>
    <s v="unité"/>
    <n v="300"/>
    <s v="KKBB"/>
    <m/>
  </r>
  <r>
    <x v="1"/>
    <s v="CleanWalk"/>
    <n v="5"/>
    <s v="/unité"/>
    <n v="22"/>
    <s v="unité"/>
    <n v="110"/>
    <s v="KKBB"/>
    <m/>
  </r>
  <r>
    <x v="1"/>
    <s v="ReforestProject"/>
    <n v="15"/>
    <s v="/unité"/>
    <n v="50"/>
    <s v="unité"/>
    <n v="750"/>
    <s v="KKBB"/>
    <m/>
  </r>
  <r>
    <x v="1"/>
    <s v="Réinsertion animale"/>
    <n v="460"/>
    <s v="/unité"/>
    <n v="2"/>
    <s v="unité"/>
    <n v="920"/>
    <s v="KKBB"/>
    <m/>
  </r>
  <r>
    <x v="2"/>
    <s v="Créer une association"/>
    <n v="50"/>
    <s v="/unité"/>
    <n v="1"/>
    <s v="unité"/>
    <n v="50"/>
    <s v="KKBB"/>
    <m/>
  </r>
  <r>
    <x v="2"/>
    <s v="Frais kisskissbankbank"/>
    <n v="240"/>
    <s v="/unité"/>
    <n v="1"/>
    <s v="unité"/>
    <n v="240"/>
    <s v="KKBB"/>
    <m/>
  </r>
  <r>
    <x v="3"/>
    <s v="Train Espagne"/>
    <n v="5"/>
    <s v="/trajet"/>
    <n v="20"/>
    <s v="Nb de trajet"/>
    <n v="100"/>
    <s v="Participation perso"/>
    <m/>
  </r>
  <r>
    <x v="3"/>
    <s v="Train France"/>
    <n v="50"/>
    <s v="/trajet"/>
    <n v="20"/>
    <s v="Nb de trajet"/>
    <n v="1000"/>
    <s v="Participation perso"/>
    <m/>
  </r>
  <r>
    <x v="3"/>
    <s v="Train Portugal"/>
    <n v="5"/>
    <s v="/trajet"/>
    <n v="20"/>
    <s v="Nb de trajet"/>
    <n v="100"/>
    <s v="Participation perso"/>
    <m/>
  </r>
  <r>
    <x v="3"/>
    <s v="InterRail"/>
    <n v="150"/>
    <s v="/unité"/>
    <n v="4"/>
    <s v="unité"/>
    <n v="600"/>
    <s v="Participation perso"/>
    <m/>
  </r>
  <r>
    <x v="3"/>
    <s v="Bateau"/>
    <n v="10"/>
    <s v="/jour/pers"/>
    <n v="60"/>
    <s v="*jours*pers"/>
    <n v="600"/>
    <s v="Participation perso"/>
    <m/>
  </r>
  <r>
    <x v="3"/>
    <s v="Bus"/>
    <n v="10"/>
    <s v="/trajet"/>
    <n v="20"/>
    <s v="Nb de trajet"/>
    <n v="200"/>
    <s v="Participation perso"/>
    <m/>
  </r>
  <r>
    <x v="3"/>
    <s v="Métro"/>
    <n v="2"/>
    <s v="/trajet"/>
    <n v="120"/>
    <s v="Nb de trajet"/>
    <n v="240"/>
    <s v="Participation perso"/>
    <m/>
  </r>
  <r>
    <x v="3"/>
    <s v="Vélo"/>
    <n v="250"/>
    <s v="/unité"/>
    <n v="2"/>
    <s v="unité"/>
    <n v="500"/>
    <s v="Participation perso"/>
    <m/>
  </r>
  <r>
    <x v="3"/>
    <s v="Avion"/>
    <n v="0"/>
    <s v="/unité"/>
    <n v="0"/>
    <s v="Nb de trajet"/>
    <n v="0"/>
    <s v="Participation perso"/>
    <m/>
  </r>
  <r>
    <x v="3"/>
    <s v="Adhésion Co-Navigation"/>
    <n v="24"/>
    <s v="/unité"/>
    <n v="1"/>
    <s v="unité"/>
    <n v="24"/>
    <s v="KKBB"/>
    <m/>
  </r>
  <r>
    <x v="4"/>
    <s v="Cosmétiques"/>
    <n v="10"/>
    <s v="/unité"/>
    <n v="11"/>
    <s v="unité"/>
    <n v="110"/>
    <s v="Participation perso"/>
    <m/>
  </r>
  <r>
    <x v="4"/>
    <s v="Camping"/>
    <n v="250"/>
    <s v="/unité"/>
    <n v="1"/>
    <s v="unité"/>
    <n v="250"/>
    <s v="Participation perso"/>
    <m/>
  </r>
  <r>
    <x v="4"/>
    <m/>
    <m/>
    <m/>
    <m/>
    <m/>
    <n v="0"/>
    <m/>
    <m/>
  </r>
  <r>
    <x v="5"/>
    <s v="Auberges"/>
    <n v="15"/>
    <s v="/nuit"/>
    <n v="110"/>
    <s v="unité"/>
    <n v="1650"/>
    <s v="Participation perso"/>
    <m/>
  </r>
  <r>
    <x v="5"/>
    <s v="Hotel"/>
    <n v="30"/>
    <s v="/nuit"/>
    <n v="30"/>
    <s v="unité"/>
    <n v="900"/>
    <s v="Participation perso"/>
    <m/>
  </r>
  <r>
    <x v="5"/>
    <s v="Camping"/>
    <n v="5"/>
    <s v="/unité"/>
    <n v="35"/>
    <s v="unité"/>
    <n v="175"/>
    <s v="Participation perso"/>
    <m/>
  </r>
  <r>
    <x v="5"/>
    <s v="Chez l'habiant"/>
    <n v="5"/>
    <s v="/nuit"/>
    <n v="15"/>
    <s v="unité"/>
    <n v="75"/>
    <s v="Participation perso"/>
    <m/>
  </r>
  <r>
    <x v="5"/>
    <s v="CouchSurfing"/>
    <n v="3"/>
    <s v="/nuit"/>
    <n v="20"/>
    <s v="unité"/>
    <n v="60"/>
    <s v="Participation perso"/>
    <m/>
  </r>
  <r>
    <x v="5"/>
    <s v="Woofing"/>
    <n v="5"/>
    <s v="/unité"/>
    <n v="30"/>
    <s v="unité"/>
    <n v="150"/>
    <s v="Participation perso"/>
    <m/>
  </r>
  <r>
    <x v="6"/>
    <s v="Site Internet"/>
    <n v="125"/>
    <s v="/unité"/>
    <n v="1"/>
    <s v="unité"/>
    <n v="125"/>
    <s v="KKBB"/>
    <m/>
  </r>
  <r>
    <x v="6"/>
    <m/>
    <n v="0"/>
    <m/>
    <m/>
    <m/>
    <n v="0"/>
    <s v="Participation perso"/>
    <m/>
  </r>
  <r>
    <x v="7"/>
    <m/>
    <m/>
    <m/>
    <m/>
    <m/>
    <m/>
    <m/>
    <m/>
  </r>
  <r>
    <x v="7"/>
    <m/>
    <m/>
    <m/>
    <m/>
    <m/>
    <m/>
    <n v="13249"/>
    <m/>
  </r>
  <r>
    <x v="7"/>
    <m/>
    <m/>
    <m/>
    <m/>
    <m/>
    <m/>
    <n v="6624.5"/>
    <m/>
  </r>
  <r>
    <x v="7"/>
    <m/>
    <m/>
    <m/>
    <m/>
    <m/>
    <m/>
    <m/>
    <m/>
  </r>
  <r>
    <x v="7"/>
    <m/>
    <m/>
    <m/>
    <m/>
    <m/>
    <m/>
    <m/>
    <m/>
  </r>
  <r>
    <x v="7"/>
    <m/>
    <m/>
    <m/>
    <m/>
    <m/>
    <m/>
    <m/>
    <m/>
  </r>
  <r>
    <x v="7"/>
    <m/>
    <m/>
    <m/>
    <m/>
    <m/>
    <m/>
    <m/>
    <m/>
  </r>
  <r>
    <x v="7"/>
    <m/>
    <m/>
    <m/>
    <m/>
    <m/>
    <m/>
    <m/>
    <m/>
  </r>
  <r>
    <x v="7"/>
    <m/>
    <m/>
    <m/>
    <m/>
    <m/>
    <m/>
    <m/>
    <m/>
  </r>
  <r>
    <x v="7"/>
    <m/>
    <m/>
    <m/>
    <m/>
    <m/>
    <m/>
    <m/>
    <m/>
  </r>
  <r>
    <x v="7"/>
    <m/>
    <m/>
    <m/>
    <m/>
    <m/>
    <m/>
    <m/>
    <m/>
  </r>
  <r>
    <x v="7"/>
    <m/>
    <m/>
    <m/>
    <m/>
    <m/>
    <m/>
    <m/>
    <m/>
  </r>
  <r>
    <x v="7"/>
    <m/>
    <m/>
    <m/>
    <m/>
    <m/>
    <m/>
    <m/>
    <m/>
  </r>
  <r>
    <x v="7"/>
    <m/>
    <m/>
    <m/>
    <m/>
    <m/>
    <m/>
    <m/>
    <m/>
  </r>
  <r>
    <x v="7"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4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8">
  <location ref="A1:B9" firstHeaderRow="1" firstDataRow="1" firstDataCol="1"/>
  <pivotFields count="9">
    <pivotField axis="axisRow" showAll="0">
      <items count="9">
        <item x="1"/>
        <item x="0"/>
        <item h="1" x="7"/>
        <item x="4"/>
        <item x="2"/>
        <item x="3"/>
        <item x="5"/>
        <item x="6"/>
        <item t="default"/>
      </items>
    </pivotField>
    <pivotField showAll="0"/>
    <pivotField numFmtId="164" showAll="0"/>
    <pivotField showAll="0"/>
    <pivotField showAll="0"/>
    <pivotField showAll="0"/>
    <pivotField dataField="1" numFmtId="164" showAll="0"/>
    <pivotField showAll="0"/>
    <pivotField showAll="0"/>
  </pivotFields>
  <rowFields count="1">
    <field x="0"/>
  </rowFields>
  <rowItems count="8">
    <i>
      <x/>
    </i>
    <i>
      <x v="1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Sum of TOTAL" fld="6" baseField="0" baseItem="0"/>
  </dataFields>
  <chartFormats count="9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7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8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424242"/>
      </a:dk1>
      <a:lt1>
        <a:srgbClr val="FFFFFF"/>
      </a:lt1>
      <a:dk2>
        <a:srgbClr val="424242"/>
      </a:dk2>
      <a:lt2>
        <a:srgbClr val="FFFFFF"/>
      </a:lt2>
      <a:accent1>
        <a:srgbClr val="C0791B"/>
      </a:accent1>
      <a:accent2>
        <a:srgbClr val="0B6374"/>
      </a:accent2>
      <a:accent3>
        <a:srgbClr val="FD5B58"/>
      </a:accent3>
      <a:accent4>
        <a:srgbClr val="27278B"/>
      </a:accent4>
      <a:accent5>
        <a:srgbClr val="8DD8D3"/>
      </a:accent5>
      <a:accent6>
        <a:srgbClr val="D7E6A3"/>
      </a:accent6>
      <a:hlink>
        <a:srgbClr val="27278B"/>
      </a:hlink>
      <a:folHlink>
        <a:srgbClr val="27278B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1020"/>
  <sheetViews>
    <sheetView tabSelected="1" workbookViewId="0">
      <selection activeCell="A4" sqref="A4"/>
    </sheetView>
  </sheetViews>
  <sheetFormatPr defaultColWidth="14.42578125" defaultRowHeight="15.75" customHeight="1" x14ac:dyDescent="0.2"/>
  <cols>
    <col min="1" max="1" width="19" customWidth="1"/>
    <col min="2" max="2" width="17.7109375" customWidth="1"/>
    <col min="3" max="3" width="30.140625" customWidth="1"/>
    <col min="5" max="5" width="16.5703125" customWidth="1"/>
    <col min="8" max="8" width="15" bestFit="1" customWidth="1"/>
    <col min="9" max="9" width="19.7109375" bestFit="1" customWidth="1"/>
    <col min="10" max="10" width="17" bestFit="1" customWidth="1"/>
  </cols>
  <sheetData>
    <row r="1" spans="1:14" ht="19.5" customHeight="1" x14ac:dyDescent="0.2">
      <c r="A1" s="48" t="s">
        <v>62</v>
      </c>
      <c r="B1" s="47" t="s">
        <v>61</v>
      </c>
      <c r="C1" s="24"/>
      <c r="D1" s="24"/>
      <c r="E1" s="24"/>
      <c r="F1" s="24"/>
      <c r="G1" s="24"/>
      <c r="H1" s="27"/>
      <c r="I1" s="21"/>
      <c r="J1" s="23" t="s">
        <v>0</v>
      </c>
      <c r="K1" s="24"/>
      <c r="L1" s="24"/>
      <c r="M1" s="24"/>
      <c r="N1" s="1"/>
    </row>
    <row r="2" spans="1:14" ht="19.5" customHeight="1" x14ac:dyDescent="0.2">
      <c r="B2" s="25"/>
      <c r="C2" s="26"/>
      <c r="D2" s="26"/>
      <c r="E2" s="26"/>
      <c r="F2" s="26"/>
      <c r="G2" s="26"/>
      <c r="H2" s="28"/>
      <c r="I2" s="22"/>
      <c r="J2" s="25"/>
      <c r="K2" s="26"/>
      <c r="L2" s="26"/>
      <c r="M2" s="26"/>
      <c r="N2" s="1"/>
    </row>
    <row r="3" spans="1:14" ht="19.5" customHeight="1" x14ac:dyDescent="0.2"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4</v>
      </c>
      <c r="H3" s="2" t="s">
        <v>6</v>
      </c>
      <c r="I3" s="33" t="s">
        <v>54</v>
      </c>
      <c r="J3" s="2" t="s">
        <v>1</v>
      </c>
      <c r="K3" s="29" t="s">
        <v>2</v>
      </c>
      <c r="L3" s="30"/>
      <c r="M3" s="2" t="s">
        <v>6</v>
      </c>
    </row>
    <row r="4" spans="1:14" ht="19.5" customHeight="1" x14ac:dyDescent="0.2">
      <c r="B4" s="3" t="s">
        <v>7</v>
      </c>
      <c r="C4" s="4" t="s">
        <v>8</v>
      </c>
      <c r="D4" s="4">
        <v>10</v>
      </c>
      <c r="E4" s="5" t="s">
        <v>9</v>
      </c>
      <c r="F4" s="5">
        <v>240</v>
      </c>
      <c r="G4" s="5" t="s">
        <v>10</v>
      </c>
      <c r="H4" s="6">
        <f t="shared" ref="H4:H36" si="0">D4*F4</f>
        <v>2400</v>
      </c>
      <c r="I4" s="31" t="s">
        <v>11</v>
      </c>
      <c r="J4" s="34" t="s">
        <v>55</v>
      </c>
      <c r="K4" s="45"/>
      <c r="L4" s="43"/>
      <c r="M4" s="8">
        <v>3000</v>
      </c>
    </row>
    <row r="5" spans="1:14" ht="19.5" customHeight="1" x14ac:dyDescent="0.2">
      <c r="B5" s="9" t="s">
        <v>7</v>
      </c>
      <c r="C5" s="10" t="s">
        <v>12</v>
      </c>
      <c r="D5" s="10">
        <v>20</v>
      </c>
      <c r="E5" s="11" t="s">
        <v>13</v>
      </c>
      <c r="F5" s="11">
        <v>60</v>
      </c>
      <c r="G5" s="11" t="s">
        <v>10</v>
      </c>
      <c r="H5" s="12">
        <f t="shared" si="0"/>
        <v>1200</v>
      </c>
      <c r="I5" s="32" t="s">
        <v>11</v>
      </c>
      <c r="J5" s="13"/>
      <c r="K5" s="11"/>
      <c r="L5" s="11"/>
      <c r="M5" s="14"/>
    </row>
    <row r="6" spans="1:14" ht="19.5" customHeight="1" x14ac:dyDescent="0.2">
      <c r="B6" s="3" t="s">
        <v>14</v>
      </c>
      <c r="C6" s="4" t="s">
        <v>15</v>
      </c>
      <c r="D6" s="4">
        <v>30</v>
      </c>
      <c r="E6" s="5" t="s">
        <v>13</v>
      </c>
      <c r="F6" s="5">
        <v>1</v>
      </c>
      <c r="G6" s="5" t="s">
        <v>16</v>
      </c>
      <c r="H6" s="6">
        <f t="shared" si="0"/>
        <v>30</v>
      </c>
      <c r="I6" s="31" t="s">
        <v>18</v>
      </c>
      <c r="K6" s="45"/>
      <c r="L6" s="43"/>
    </row>
    <row r="7" spans="1:14" ht="19.5" customHeight="1" x14ac:dyDescent="0.2">
      <c r="B7" s="9" t="s">
        <v>14</v>
      </c>
      <c r="C7" s="10" t="s">
        <v>17</v>
      </c>
      <c r="D7" s="10">
        <v>30</v>
      </c>
      <c r="E7" s="11" t="s">
        <v>13</v>
      </c>
      <c r="F7" s="15">
        <v>13</v>
      </c>
      <c r="G7" s="15" t="s">
        <v>16</v>
      </c>
      <c r="H7" s="12">
        <f t="shared" si="0"/>
        <v>390</v>
      </c>
      <c r="I7" s="32" t="s">
        <v>18</v>
      </c>
      <c r="J7" s="13"/>
      <c r="K7" s="46"/>
      <c r="L7" s="44"/>
      <c r="M7" s="14"/>
    </row>
    <row r="8" spans="1:14" ht="19.5" customHeight="1" x14ac:dyDescent="0.2">
      <c r="B8" s="3" t="s">
        <v>14</v>
      </c>
      <c r="C8" s="4" t="s">
        <v>19</v>
      </c>
      <c r="D8" s="4">
        <f>3</f>
        <v>3</v>
      </c>
      <c r="E8" s="5" t="s">
        <v>13</v>
      </c>
      <c r="F8" s="5">
        <v>100</v>
      </c>
      <c r="G8" s="5" t="s">
        <v>16</v>
      </c>
      <c r="H8" s="6">
        <f t="shared" si="0"/>
        <v>300</v>
      </c>
      <c r="I8" s="31" t="s">
        <v>18</v>
      </c>
      <c r="J8" s="7"/>
      <c r="K8" s="45"/>
      <c r="L8" s="43"/>
      <c r="M8" s="8"/>
    </row>
    <row r="9" spans="1:14" ht="19.5" customHeight="1" x14ac:dyDescent="0.2">
      <c r="B9" s="9" t="s">
        <v>14</v>
      </c>
      <c r="C9" s="10" t="s">
        <v>20</v>
      </c>
      <c r="D9" s="10">
        <v>5</v>
      </c>
      <c r="E9" s="11" t="s">
        <v>13</v>
      </c>
      <c r="F9" s="11">
        <v>22</v>
      </c>
      <c r="G9" s="11" t="s">
        <v>16</v>
      </c>
      <c r="H9" s="12">
        <f t="shared" si="0"/>
        <v>110</v>
      </c>
      <c r="I9" s="32" t="s">
        <v>18</v>
      </c>
      <c r="J9" s="13"/>
      <c r="K9" s="46"/>
      <c r="L9" s="44"/>
      <c r="M9" s="14"/>
    </row>
    <row r="10" spans="1:14" ht="19.5" customHeight="1" x14ac:dyDescent="0.2">
      <c r="B10" s="3" t="s">
        <v>14</v>
      </c>
      <c r="C10" s="4" t="s">
        <v>49</v>
      </c>
      <c r="D10" s="4">
        <v>15</v>
      </c>
      <c r="E10" s="5" t="s">
        <v>13</v>
      </c>
      <c r="F10" s="5">
        <v>50</v>
      </c>
      <c r="G10" s="5" t="s">
        <v>16</v>
      </c>
      <c r="H10" s="6">
        <f t="shared" si="0"/>
        <v>750</v>
      </c>
      <c r="I10" s="31" t="s">
        <v>18</v>
      </c>
      <c r="J10" s="7"/>
      <c r="K10" s="45"/>
      <c r="L10" s="43"/>
      <c r="M10" s="8"/>
    </row>
    <row r="11" spans="1:14" ht="19.5" customHeight="1" x14ac:dyDescent="0.2">
      <c r="B11" s="9" t="s">
        <v>14</v>
      </c>
      <c r="C11" s="10" t="s">
        <v>51</v>
      </c>
      <c r="D11" s="10">
        <v>460</v>
      </c>
      <c r="E11" s="15" t="s">
        <v>13</v>
      </c>
      <c r="F11" s="15">
        <v>2</v>
      </c>
      <c r="G11" s="15" t="s">
        <v>16</v>
      </c>
      <c r="H11" s="12">
        <f t="shared" si="0"/>
        <v>920</v>
      </c>
      <c r="I11" s="32" t="s">
        <v>18</v>
      </c>
      <c r="J11" s="13"/>
      <c r="K11" s="46"/>
      <c r="L11" s="44"/>
      <c r="M11" s="14"/>
    </row>
    <row r="12" spans="1:14" ht="19.5" customHeight="1" x14ac:dyDescent="0.2">
      <c r="B12" s="3" t="s">
        <v>22</v>
      </c>
      <c r="C12" s="6" t="s">
        <v>23</v>
      </c>
      <c r="D12" s="6">
        <v>50</v>
      </c>
      <c r="E12" s="16" t="s">
        <v>13</v>
      </c>
      <c r="F12" s="16">
        <v>1</v>
      </c>
      <c r="G12" s="16" t="s">
        <v>16</v>
      </c>
      <c r="H12" s="6">
        <f t="shared" si="0"/>
        <v>50</v>
      </c>
      <c r="I12" s="31" t="s">
        <v>18</v>
      </c>
      <c r="J12" s="7"/>
      <c r="K12" s="45"/>
      <c r="L12" s="43"/>
      <c r="M12" s="8"/>
    </row>
    <row r="13" spans="1:14" ht="19.5" customHeight="1" x14ac:dyDescent="0.2">
      <c r="B13" s="9" t="s">
        <v>22</v>
      </c>
      <c r="C13" s="12" t="s">
        <v>48</v>
      </c>
      <c r="D13" s="12">
        <f>8/100*3000</f>
        <v>240</v>
      </c>
      <c r="E13" s="15" t="s">
        <v>13</v>
      </c>
      <c r="F13" s="15">
        <v>1</v>
      </c>
      <c r="G13" s="15" t="s">
        <v>16</v>
      </c>
      <c r="H13" s="12">
        <f t="shared" si="0"/>
        <v>240</v>
      </c>
      <c r="I13" s="32" t="s">
        <v>18</v>
      </c>
      <c r="J13" s="13"/>
      <c r="K13" s="46"/>
      <c r="L13" s="44"/>
      <c r="M13" s="14"/>
    </row>
    <row r="14" spans="1:14" ht="19.5" customHeight="1" x14ac:dyDescent="0.2">
      <c r="B14" s="3" t="s">
        <v>22</v>
      </c>
      <c r="C14" s="6"/>
      <c r="D14" s="6"/>
      <c r="E14" s="16"/>
      <c r="F14" s="16"/>
      <c r="G14" s="16"/>
      <c r="H14" s="6"/>
      <c r="I14" s="31"/>
      <c r="J14" s="7"/>
      <c r="K14" s="45"/>
      <c r="L14" s="43"/>
      <c r="M14" s="8"/>
    </row>
    <row r="15" spans="1:14" ht="19.5" customHeight="1" x14ac:dyDescent="0.2">
      <c r="B15" s="9" t="s">
        <v>24</v>
      </c>
      <c r="C15" s="10" t="s">
        <v>25</v>
      </c>
      <c r="D15" s="10">
        <f>5</f>
        <v>5</v>
      </c>
      <c r="E15" s="11" t="s">
        <v>26</v>
      </c>
      <c r="F15" s="11">
        <f>10*2</f>
        <v>20</v>
      </c>
      <c r="G15" s="11" t="s">
        <v>27</v>
      </c>
      <c r="H15" s="12">
        <f t="shared" si="0"/>
        <v>100</v>
      </c>
      <c r="I15" s="32" t="s">
        <v>11</v>
      </c>
      <c r="J15" s="13"/>
      <c r="K15" s="46"/>
      <c r="L15" s="44"/>
      <c r="M15" s="14"/>
    </row>
    <row r="16" spans="1:14" ht="19.5" customHeight="1" x14ac:dyDescent="0.2">
      <c r="B16" s="3" t="s">
        <v>24</v>
      </c>
      <c r="C16" s="4" t="s">
        <v>28</v>
      </c>
      <c r="D16" s="4">
        <f>50</f>
        <v>50</v>
      </c>
      <c r="E16" s="5" t="s">
        <v>26</v>
      </c>
      <c r="F16" s="5">
        <f>10*2</f>
        <v>20</v>
      </c>
      <c r="G16" s="5" t="s">
        <v>27</v>
      </c>
      <c r="H16" s="6">
        <f t="shared" si="0"/>
        <v>1000</v>
      </c>
      <c r="I16" s="31" t="s">
        <v>11</v>
      </c>
      <c r="J16" s="7"/>
      <c r="K16" s="5"/>
      <c r="L16" s="5"/>
      <c r="M16" s="8"/>
    </row>
    <row r="17" spans="2:13" ht="19.5" customHeight="1" x14ac:dyDescent="0.2">
      <c r="B17" s="9" t="s">
        <v>24</v>
      </c>
      <c r="C17" s="10" t="s">
        <v>29</v>
      </c>
      <c r="D17" s="10">
        <f>5</f>
        <v>5</v>
      </c>
      <c r="E17" s="11" t="s">
        <v>26</v>
      </c>
      <c r="F17" s="11">
        <f>10*2</f>
        <v>20</v>
      </c>
      <c r="G17" s="11" t="s">
        <v>27</v>
      </c>
      <c r="H17" s="12">
        <f t="shared" si="0"/>
        <v>100</v>
      </c>
      <c r="I17" s="32" t="s">
        <v>11</v>
      </c>
      <c r="J17" s="13"/>
      <c r="K17" s="11"/>
      <c r="L17" s="11"/>
      <c r="M17" s="14"/>
    </row>
    <row r="18" spans="2:13" ht="19.5" customHeight="1" x14ac:dyDescent="0.2">
      <c r="B18" s="3" t="s">
        <v>24</v>
      </c>
      <c r="C18" s="4" t="s">
        <v>30</v>
      </c>
      <c r="D18" s="4">
        <f>150</f>
        <v>150</v>
      </c>
      <c r="E18" s="5" t="s">
        <v>13</v>
      </c>
      <c r="F18" s="5">
        <f>2*2</f>
        <v>4</v>
      </c>
      <c r="G18" s="5" t="s">
        <v>16</v>
      </c>
      <c r="H18" s="6">
        <f t="shared" si="0"/>
        <v>600</v>
      </c>
      <c r="I18" s="31" t="s">
        <v>11</v>
      </c>
      <c r="J18" s="7"/>
      <c r="K18" s="5"/>
      <c r="L18" s="5"/>
      <c r="M18" s="8"/>
    </row>
    <row r="19" spans="2:13" ht="19.5" customHeight="1" x14ac:dyDescent="0.2">
      <c r="B19" s="9" t="s">
        <v>24</v>
      </c>
      <c r="C19" s="10" t="s">
        <v>31</v>
      </c>
      <c r="D19" s="10">
        <v>10</v>
      </c>
      <c r="E19" s="11" t="s">
        <v>9</v>
      </c>
      <c r="F19" s="11">
        <f>30*2</f>
        <v>60</v>
      </c>
      <c r="G19" s="11" t="s">
        <v>10</v>
      </c>
      <c r="H19" s="12">
        <f t="shared" si="0"/>
        <v>600</v>
      </c>
      <c r="I19" s="32" t="s">
        <v>11</v>
      </c>
      <c r="J19" s="13"/>
      <c r="K19" s="11"/>
      <c r="L19" s="11"/>
      <c r="M19" s="14"/>
    </row>
    <row r="20" spans="2:13" ht="19.5" customHeight="1" x14ac:dyDescent="0.2">
      <c r="B20" s="3" t="s">
        <v>24</v>
      </c>
      <c r="C20" s="4" t="s">
        <v>32</v>
      </c>
      <c r="D20" s="4">
        <v>10</v>
      </c>
      <c r="E20" s="16" t="s">
        <v>26</v>
      </c>
      <c r="F20" s="5">
        <v>20</v>
      </c>
      <c r="G20" s="16" t="s">
        <v>27</v>
      </c>
      <c r="H20" s="6">
        <f t="shared" si="0"/>
        <v>200</v>
      </c>
      <c r="I20" s="31" t="s">
        <v>11</v>
      </c>
      <c r="J20" s="7"/>
      <c r="K20" s="5"/>
      <c r="L20" s="5"/>
      <c r="M20" s="8"/>
    </row>
    <row r="21" spans="2:13" ht="19.5" customHeight="1" x14ac:dyDescent="0.2">
      <c r="B21" s="9" t="s">
        <v>24</v>
      </c>
      <c r="C21" s="10" t="s">
        <v>33</v>
      </c>
      <c r="D21" s="10">
        <f>2</f>
        <v>2</v>
      </c>
      <c r="E21" s="15" t="s">
        <v>26</v>
      </c>
      <c r="F21" s="11">
        <f>60*2</f>
        <v>120</v>
      </c>
      <c r="G21" s="11" t="s">
        <v>27</v>
      </c>
      <c r="H21" s="12">
        <f t="shared" si="0"/>
        <v>240</v>
      </c>
      <c r="I21" s="32" t="s">
        <v>11</v>
      </c>
      <c r="J21" s="13"/>
      <c r="K21" s="11"/>
      <c r="L21" s="11"/>
      <c r="M21" s="14"/>
    </row>
    <row r="22" spans="2:13" ht="19.5" customHeight="1" x14ac:dyDescent="0.2">
      <c r="B22" s="3" t="s">
        <v>24</v>
      </c>
      <c r="C22" s="4" t="s">
        <v>34</v>
      </c>
      <c r="D22" s="4">
        <v>250</v>
      </c>
      <c r="E22" s="16" t="s">
        <v>13</v>
      </c>
      <c r="F22" s="5">
        <v>2</v>
      </c>
      <c r="G22" s="16" t="s">
        <v>16</v>
      </c>
      <c r="H22" s="6">
        <f t="shared" si="0"/>
        <v>500</v>
      </c>
      <c r="I22" s="31" t="s">
        <v>11</v>
      </c>
      <c r="J22" s="7"/>
      <c r="K22" s="5"/>
      <c r="L22" s="5"/>
      <c r="M22" s="8"/>
    </row>
    <row r="23" spans="2:13" ht="19.5" customHeight="1" x14ac:dyDescent="0.2">
      <c r="B23" s="9" t="s">
        <v>24</v>
      </c>
      <c r="C23" s="10" t="s">
        <v>35</v>
      </c>
      <c r="D23" s="10">
        <v>0</v>
      </c>
      <c r="E23" s="11" t="s">
        <v>13</v>
      </c>
      <c r="F23" s="11">
        <v>0</v>
      </c>
      <c r="G23" s="11" t="s">
        <v>27</v>
      </c>
      <c r="H23" s="12">
        <f t="shared" si="0"/>
        <v>0</v>
      </c>
      <c r="I23" s="32" t="s">
        <v>11</v>
      </c>
      <c r="J23" s="13"/>
      <c r="K23" s="11"/>
      <c r="L23" s="11"/>
      <c r="M23" s="14"/>
    </row>
    <row r="24" spans="2:13" ht="19.5" customHeight="1" x14ac:dyDescent="0.2">
      <c r="B24" s="3" t="s">
        <v>24</v>
      </c>
      <c r="C24" s="4" t="s">
        <v>50</v>
      </c>
      <c r="D24" s="4">
        <v>24</v>
      </c>
      <c r="E24" s="16" t="s">
        <v>13</v>
      </c>
      <c r="F24" s="16">
        <v>1</v>
      </c>
      <c r="G24" s="16" t="s">
        <v>16</v>
      </c>
      <c r="H24" s="6">
        <f t="shared" si="0"/>
        <v>24</v>
      </c>
      <c r="I24" s="31" t="s">
        <v>18</v>
      </c>
      <c r="J24" s="7"/>
      <c r="K24" s="5"/>
      <c r="L24" s="5"/>
      <c r="M24" s="8"/>
    </row>
    <row r="25" spans="2:13" ht="19.5" customHeight="1" x14ac:dyDescent="0.2">
      <c r="B25" s="9" t="s">
        <v>21</v>
      </c>
      <c r="C25" s="10" t="s">
        <v>36</v>
      </c>
      <c r="D25" s="10">
        <v>10</v>
      </c>
      <c r="E25" s="15" t="s">
        <v>13</v>
      </c>
      <c r="F25" s="11">
        <f>3+3+3+1+1</f>
        <v>11</v>
      </c>
      <c r="G25" s="15" t="s">
        <v>16</v>
      </c>
      <c r="H25" s="12">
        <f t="shared" si="0"/>
        <v>110</v>
      </c>
      <c r="I25" s="32" t="s">
        <v>11</v>
      </c>
      <c r="J25" s="13"/>
      <c r="K25" s="11"/>
      <c r="L25" s="11"/>
      <c r="M25" s="14"/>
    </row>
    <row r="26" spans="2:13" ht="19.5" customHeight="1" x14ac:dyDescent="0.2">
      <c r="B26" s="3" t="s">
        <v>21</v>
      </c>
      <c r="C26" s="4" t="s">
        <v>37</v>
      </c>
      <c r="D26" s="4">
        <f>200+50</f>
        <v>250</v>
      </c>
      <c r="E26" s="16" t="s">
        <v>13</v>
      </c>
      <c r="F26" s="16">
        <v>1</v>
      </c>
      <c r="G26" s="16" t="s">
        <v>16</v>
      </c>
      <c r="H26" s="6">
        <f t="shared" si="0"/>
        <v>250</v>
      </c>
      <c r="I26" s="31" t="s">
        <v>11</v>
      </c>
      <c r="J26" s="7"/>
      <c r="K26" s="5"/>
      <c r="L26" s="5"/>
      <c r="M26" s="8"/>
    </row>
    <row r="27" spans="2:13" ht="19.5" customHeight="1" x14ac:dyDescent="0.2">
      <c r="B27" s="9" t="s">
        <v>21</v>
      </c>
      <c r="C27" s="10"/>
      <c r="D27" s="10"/>
      <c r="E27" s="15"/>
      <c r="F27" s="15"/>
      <c r="G27" s="15"/>
      <c r="H27" s="12">
        <f t="shared" si="0"/>
        <v>0</v>
      </c>
      <c r="I27" s="32"/>
      <c r="J27" s="13"/>
      <c r="K27" s="11"/>
      <c r="L27" s="11"/>
      <c r="M27" s="14"/>
    </row>
    <row r="28" spans="2:13" ht="19.5" customHeight="1" x14ac:dyDescent="0.2">
      <c r="B28" s="3" t="s">
        <v>38</v>
      </c>
      <c r="C28" s="4" t="s">
        <v>39</v>
      </c>
      <c r="D28" s="4">
        <f>15</f>
        <v>15</v>
      </c>
      <c r="E28" s="5" t="s">
        <v>40</v>
      </c>
      <c r="F28" s="5">
        <v>110</v>
      </c>
      <c r="G28" s="5" t="s">
        <v>16</v>
      </c>
      <c r="H28" s="6">
        <f t="shared" si="0"/>
        <v>1650</v>
      </c>
      <c r="I28" s="31" t="s">
        <v>11</v>
      </c>
      <c r="J28" s="7"/>
      <c r="K28" s="45"/>
      <c r="L28" s="43"/>
      <c r="M28" s="8"/>
    </row>
    <row r="29" spans="2:13" ht="19.5" customHeight="1" x14ac:dyDescent="0.2">
      <c r="B29" s="9" t="s">
        <v>38</v>
      </c>
      <c r="C29" s="10" t="s">
        <v>41</v>
      </c>
      <c r="D29" s="10">
        <f>30</f>
        <v>30</v>
      </c>
      <c r="E29" s="11" t="s">
        <v>40</v>
      </c>
      <c r="F29" s="15">
        <f>15*2</f>
        <v>30</v>
      </c>
      <c r="G29" s="11" t="s">
        <v>16</v>
      </c>
      <c r="H29" s="12">
        <f t="shared" si="0"/>
        <v>900</v>
      </c>
      <c r="I29" s="32" t="s">
        <v>11</v>
      </c>
      <c r="J29" s="13"/>
      <c r="K29" s="11"/>
      <c r="L29" s="11"/>
      <c r="M29" s="14"/>
    </row>
    <row r="30" spans="2:13" ht="19.5" customHeight="1" x14ac:dyDescent="0.2">
      <c r="B30" s="3" t="s">
        <v>38</v>
      </c>
      <c r="C30" s="4" t="s">
        <v>37</v>
      </c>
      <c r="D30" s="4">
        <f>5</f>
        <v>5</v>
      </c>
      <c r="E30" s="5" t="s">
        <v>13</v>
      </c>
      <c r="F30" s="16">
        <v>35</v>
      </c>
      <c r="G30" s="5" t="s">
        <v>16</v>
      </c>
      <c r="H30" s="6">
        <f t="shared" si="0"/>
        <v>175</v>
      </c>
      <c r="I30" s="31" t="s">
        <v>11</v>
      </c>
      <c r="J30" s="7"/>
      <c r="K30" s="5"/>
      <c r="L30" s="5"/>
      <c r="M30" s="8"/>
    </row>
    <row r="31" spans="2:13" ht="19.5" customHeight="1" x14ac:dyDescent="0.2">
      <c r="B31" s="9" t="s">
        <v>38</v>
      </c>
      <c r="C31" s="12"/>
      <c r="D31" s="12"/>
      <c r="E31" s="15"/>
      <c r="F31" s="15"/>
      <c r="G31" s="15"/>
      <c r="H31" s="12"/>
      <c r="I31" s="32"/>
      <c r="J31" s="13"/>
      <c r="K31" s="15"/>
      <c r="L31" s="15"/>
      <c r="M31" s="14"/>
    </row>
    <row r="32" spans="2:13" ht="19.5" customHeight="1" x14ac:dyDescent="0.2">
      <c r="B32" s="3" t="s">
        <v>38</v>
      </c>
      <c r="C32" s="6" t="s">
        <v>52</v>
      </c>
      <c r="D32" s="6">
        <v>5</v>
      </c>
      <c r="E32" s="16" t="s">
        <v>40</v>
      </c>
      <c r="F32" s="16">
        <v>15</v>
      </c>
      <c r="G32" s="16" t="s">
        <v>16</v>
      </c>
      <c r="H32" s="6">
        <f t="shared" si="0"/>
        <v>75</v>
      </c>
      <c r="I32" s="31" t="s">
        <v>11</v>
      </c>
      <c r="J32" s="7"/>
      <c r="K32" s="16"/>
      <c r="L32" s="16"/>
      <c r="M32" s="8"/>
    </row>
    <row r="33" spans="2:13" ht="19.5" customHeight="1" x14ac:dyDescent="0.2">
      <c r="B33" s="9" t="s">
        <v>38</v>
      </c>
      <c r="C33" s="17" t="s">
        <v>42</v>
      </c>
      <c r="D33" s="17">
        <v>3</v>
      </c>
      <c r="E33" s="11" t="s">
        <v>40</v>
      </c>
      <c r="F33" s="15">
        <f>10*2</f>
        <v>20</v>
      </c>
      <c r="G33" s="11" t="s">
        <v>16</v>
      </c>
      <c r="H33" s="12">
        <f t="shared" si="0"/>
        <v>60</v>
      </c>
      <c r="I33" s="32" t="s">
        <v>11</v>
      </c>
      <c r="J33" s="13"/>
      <c r="K33" s="11"/>
      <c r="L33" s="11"/>
      <c r="M33" s="14"/>
    </row>
    <row r="34" spans="2:13" ht="19.5" customHeight="1" x14ac:dyDescent="0.2">
      <c r="B34" s="3" t="s">
        <v>38</v>
      </c>
      <c r="C34" s="4" t="s">
        <v>53</v>
      </c>
      <c r="D34" s="4">
        <v>5</v>
      </c>
      <c r="E34" s="16" t="s">
        <v>13</v>
      </c>
      <c r="F34" s="16">
        <v>30</v>
      </c>
      <c r="G34" s="16" t="s">
        <v>16</v>
      </c>
      <c r="H34" s="6">
        <f t="shared" si="0"/>
        <v>150</v>
      </c>
      <c r="I34" s="31" t="s">
        <v>11</v>
      </c>
      <c r="J34" s="7"/>
      <c r="K34" s="5"/>
      <c r="L34" s="5"/>
      <c r="M34" s="8"/>
    </row>
    <row r="35" spans="2:13" ht="19.5" customHeight="1" x14ac:dyDescent="0.2">
      <c r="B35" s="9" t="s">
        <v>43</v>
      </c>
      <c r="C35" s="10" t="s">
        <v>44</v>
      </c>
      <c r="D35" s="10">
        <f>3*15+30+50</f>
        <v>125</v>
      </c>
      <c r="E35" s="15" t="s">
        <v>13</v>
      </c>
      <c r="F35" s="11">
        <v>1</v>
      </c>
      <c r="G35" s="15" t="s">
        <v>16</v>
      </c>
      <c r="H35" s="12">
        <f t="shared" si="0"/>
        <v>125</v>
      </c>
      <c r="I35" s="32" t="s">
        <v>18</v>
      </c>
      <c r="J35" s="13"/>
      <c r="K35" s="11"/>
      <c r="L35" s="11"/>
      <c r="M35" s="14"/>
    </row>
    <row r="36" spans="2:13" ht="19.5" customHeight="1" x14ac:dyDescent="0.2">
      <c r="B36" s="9" t="s">
        <v>43</v>
      </c>
      <c r="C36" s="4"/>
      <c r="D36" s="4">
        <v>0</v>
      </c>
      <c r="E36" s="16"/>
      <c r="F36" s="16"/>
      <c r="G36" s="16"/>
      <c r="H36" s="6">
        <f t="shared" si="0"/>
        <v>0</v>
      </c>
      <c r="I36" s="31" t="s">
        <v>11</v>
      </c>
      <c r="J36" s="34" t="s">
        <v>56</v>
      </c>
      <c r="K36" s="45"/>
      <c r="L36" s="43"/>
      <c r="M36" s="8">
        <f>I41-SUM(M4:M35)</f>
        <v>10911.45</v>
      </c>
    </row>
    <row r="37" spans="2:13" ht="19.5" customHeight="1" x14ac:dyDescent="0.2"/>
    <row r="38" spans="2:13" ht="19.5" customHeight="1" thickBot="1" x14ac:dyDescent="0.25"/>
    <row r="39" spans="2:13" ht="19.5" customHeight="1" x14ac:dyDescent="0.2">
      <c r="H39" s="38" t="s">
        <v>58</v>
      </c>
      <c r="I39" s="35">
        <f>SUM(H4:H36)</f>
        <v>13249</v>
      </c>
    </row>
    <row r="40" spans="2:13" ht="19.5" customHeight="1" thickBot="1" x14ac:dyDescent="0.25">
      <c r="H40" s="36" t="s">
        <v>57</v>
      </c>
      <c r="I40" s="37">
        <f>I39*5/100</f>
        <v>662.45</v>
      </c>
    </row>
    <row r="41" spans="2:13" ht="19.5" customHeight="1" thickBot="1" x14ac:dyDescent="0.25">
      <c r="H41" s="39" t="s">
        <v>59</v>
      </c>
      <c r="I41" s="40">
        <f>I39+I40</f>
        <v>13911.45</v>
      </c>
      <c r="L41" s="41" t="s">
        <v>60</v>
      </c>
      <c r="M41" s="42">
        <f>SUM(M4:M36)</f>
        <v>13911.45</v>
      </c>
    </row>
    <row r="42" spans="2:13" ht="19.5" customHeight="1" x14ac:dyDescent="0.2"/>
    <row r="43" spans="2:13" ht="19.5" customHeight="1" x14ac:dyDescent="0.2"/>
    <row r="44" spans="2:13" ht="19.5" customHeight="1" x14ac:dyDescent="0.2"/>
    <row r="45" spans="2:13" ht="19.5" customHeight="1" x14ac:dyDescent="0.2"/>
    <row r="46" spans="2:13" ht="19.5" customHeight="1" x14ac:dyDescent="0.2"/>
    <row r="47" spans="2:13" ht="19.5" customHeight="1" x14ac:dyDescent="0.2"/>
    <row r="48" spans="2:13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59" ht="19.5" customHeight="1" x14ac:dyDescent="0.2"/>
    <row r="60" ht="19.5" customHeight="1" x14ac:dyDescent="0.2"/>
    <row r="61" ht="19.5" customHeight="1" x14ac:dyDescent="0.2"/>
    <row r="62" ht="19.5" customHeight="1" x14ac:dyDescent="0.2"/>
    <row r="63" ht="19.5" customHeight="1" x14ac:dyDescent="0.2"/>
    <row r="64" ht="19.5" customHeight="1" x14ac:dyDescent="0.2"/>
    <row r="65" ht="19.5" customHeight="1" x14ac:dyDescent="0.2"/>
    <row r="66" ht="19.5" customHeight="1" x14ac:dyDescent="0.2"/>
    <row r="67" ht="19.5" customHeight="1" x14ac:dyDescent="0.2"/>
    <row r="68" ht="19.5" customHeight="1" x14ac:dyDescent="0.2"/>
    <row r="69" ht="19.5" customHeight="1" x14ac:dyDescent="0.2"/>
    <row r="70" ht="19.5" customHeight="1" x14ac:dyDescent="0.2"/>
    <row r="71" ht="19.5" customHeight="1" x14ac:dyDescent="0.2"/>
    <row r="72" ht="19.5" customHeight="1" x14ac:dyDescent="0.2"/>
    <row r="73" ht="19.5" customHeight="1" x14ac:dyDescent="0.2"/>
    <row r="74" ht="19.5" customHeight="1" x14ac:dyDescent="0.2"/>
    <row r="75" ht="19.5" customHeight="1" x14ac:dyDescent="0.2"/>
    <row r="76" ht="19.5" customHeight="1" x14ac:dyDescent="0.2"/>
    <row r="77" ht="19.5" customHeight="1" x14ac:dyDescent="0.2"/>
    <row r="78" ht="19.5" customHeight="1" x14ac:dyDescent="0.2"/>
    <row r="79" ht="19.5" customHeight="1" x14ac:dyDescent="0.2"/>
    <row r="80" ht="19.5" customHeight="1" x14ac:dyDescent="0.2"/>
    <row r="81" ht="19.5" customHeight="1" x14ac:dyDescent="0.2"/>
    <row r="82" ht="19.5" customHeight="1" x14ac:dyDescent="0.2"/>
    <row r="83" ht="19.5" customHeight="1" x14ac:dyDescent="0.2"/>
    <row r="84" ht="19.5" customHeight="1" x14ac:dyDescent="0.2"/>
    <row r="85" ht="19.5" customHeight="1" x14ac:dyDescent="0.2"/>
    <row r="86" ht="19.5" customHeight="1" x14ac:dyDescent="0.2"/>
    <row r="87" ht="19.5" customHeight="1" x14ac:dyDescent="0.2"/>
    <row r="88" ht="19.5" customHeight="1" x14ac:dyDescent="0.2"/>
    <row r="89" ht="19.5" customHeight="1" x14ac:dyDescent="0.2"/>
    <row r="90" ht="19.5" customHeight="1" x14ac:dyDescent="0.2"/>
    <row r="91" ht="19.5" customHeight="1" x14ac:dyDescent="0.2"/>
    <row r="92" ht="19.5" customHeight="1" x14ac:dyDescent="0.2"/>
    <row r="93" ht="19.5" customHeight="1" x14ac:dyDescent="0.2"/>
    <row r="94" ht="19.5" customHeight="1" x14ac:dyDescent="0.2"/>
    <row r="95" ht="19.5" customHeight="1" x14ac:dyDescent="0.2"/>
    <row r="96" ht="19.5" customHeight="1" x14ac:dyDescent="0.2"/>
    <row r="97" ht="19.5" customHeight="1" x14ac:dyDescent="0.2"/>
    <row r="98" ht="19.5" customHeight="1" x14ac:dyDescent="0.2"/>
    <row r="99" ht="19.5" customHeight="1" x14ac:dyDescent="0.2"/>
    <row r="100" ht="19.5" customHeight="1" x14ac:dyDescent="0.2"/>
    <row r="101" ht="19.5" customHeight="1" x14ac:dyDescent="0.2"/>
    <row r="102" ht="19.5" customHeight="1" x14ac:dyDescent="0.2"/>
    <row r="103" ht="19.5" customHeight="1" x14ac:dyDescent="0.2"/>
    <row r="104" ht="19.5" customHeight="1" x14ac:dyDescent="0.2"/>
    <row r="105" ht="19.5" customHeight="1" x14ac:dyDescent="0.2"/>
    <row r="106" ht="19.5" customHeight="1" x14ac:dyDescent="0.2"/>
    <row r="107" ht="19.5" customHeight="1" x14ac:dyDescent="0.2"/>
    <row r="108" ht="19.5" customHeight="1" x14ac:dyDescent="0.2"/>
    <row r="109" ht="19.5" customHeight="1" x14ac:dyDescent="0.2"/>
    <row r="110" ht="19.5" customHeight="1" x14ac:dyDescent="0.2"/>
    <row r="111" ht="19.5" customHeight="1" x14ac:dyDescent="0.2"/>
    <row r="112" ht="19.5" customHeight="1" x14ac:dyDescent="0.2"/>
    <row r="113" ht="19.5" customHeight="1" x14ac:dyDescent="0.2"/>
    <row r="114" ht="19.5" customHeight="1" x14ac:dyDescent="0.2"/>
    <row r="115" ht="19.5" customHeight="1" x14ac:dyDescent="0.2"/>
    <row r="116" ht="19.5" customHeight="1" x14ac:dyDescent="0.2"/>
    <row r="117" ht="19.5" customHeight="1" x14ac:dyDescent="0.2"/>
    <row r="118" ht="19.5" customHeight="1" x14ac:dyDescent="0.2"/>
    <row r="119" ht="19.5" customHeight="1" x14ac:dyDescent="0.2"/>
    <row r="120" ht="19.5" customHeight="1" x14ac:dyDescent="0.2"/>
    <row r="121" ht="19.5" customHeight="1" x14ac:dyDescent="0.2"/>
    <row r="122" ht="19.5" customHeight="1" x14ac:dyDescent="0.2"/>
    <row r="123" ht="19.5" customHeight="1" x14ac:dyDescent="0.2"/>
    <row r="124" ht="19.5" customHeight="1" x14ac:dyDescent="0.2"/>
    <row r="125" ht="19.5" customHeight="1" x14ac:dyDescent="0.2"/>
    <row r="126" ht="19.5" customHeight="1" x14ac:dyDescent="0.2"/>
    <row r="127" ht="19.5" customHeight="1" x14ac:dyDescent="0.2"/>
    <row r="128" ht="19.5" customHeight="1" x14ac:dyDescent="0.2"/>
    <row r="129" ht="19.5" customHeight="1" x14ac:dyDescent="0.2"/>
    <row r="130" ht="19.5" customHeight="1" x14ac:dyDescent="0.2"/>
    <row r="131" ht="19.5" customHeight="1" x14ac:dyDescent="0.2"/>
    <row r="132" ht="19.5" customHeight="1" x14ac:dyDescent="0.2"/>
    <row r="133" ht="19.5" customHeight="1" x14ac:dyDescent="0.2"/>
    <row r="134" ht="19.5" customHeight="1" x14ac:dyDescent="0.2"/>
    <row r="135" ht="19.5" customHeight="1" x14ac:dyDescent="0.2"/>
    <row r="136" ht="19.5" customHeight="1" x14ac:dyDescent="0.2"/>
    <row r="137" ht="19.5" customHeight="1" x14ac:dyDescent="0.2"/>
    <row r="138" ht="19.5" customHeight="1" x14ac:dyDescent="0.2"/>
    <row r="139" ht="19.5" customHeight="1" x14ac:dyDescent="0.2"/>
    <row r="140" ht="19.5" customHeight="1" x14ac:dyDescent="0.2"/>
    <row r="141" ht="19.5" customHeight="1" x14ac:dyDescent="0.2"/>
    <row r="142" ht="19.5" customHeight="1" x14ac:dyDescent="0.2"/>
    <row r="143" ht="19.5" customHeight="1" x14ac:dyDescent="0.2"/>
    <row r="144" ht="19.5" customHeight="1" x14ac:dyDescent="0.2"/>
    <row r="145" ht="19.5" customHeight="1" x14ac:dyDescent="0.2"/>
    <row r="146" ht="19.5" customHeight="1" x14ac:dyDescent="0.2"/>
    <row r="147" ht="19.5" customHeight="1" x14ac:dyDescent="0.2"/>
    <row r="148" ht="19.5" customHeight="1" x14ac:dyDescent="0.2"/>
    <row r="149" ht="19.5" customHeight="1" x14ac:dyDescent="0.2"/>
    <row r="150" ht="19.5" customHeight="1" x14ac:dyDescent="0.2"/>
    <row r="151" ht="19.5" customHeight="1" x14ac:dyDescent="0.2"/>
    <row r="152" ht="19.5" customHeight="1" x14ac:dyDescent="0.2"/>
    <row r="153" ht="19.5" customHeight="1" x14ac:dyDescent="0.2"/>
    <row r="154" ht="19.5" customHeight="1" x14ac:dyDescent="0.2"/>
    <row r="155" ht="19.5" customHeight="1" x14ac:dyDescent="0.2"/>
    <row r="156" ht="19.5" customHeight="1" x14ac:dyDescent="0.2"/>
    <row r="157" ht="19.5" customHeight="1" x14ac:dyDescent="0.2"/>
    <row r="158" ht="19.5" customHeight="1" x14ac:dyDescent="0.2"/>
    <row r="159" ht="19.5" customHeight="1" x14ac:dyDescent="0.2"/>
    <row r="160" ht="19.5" customHeight="1" x14ac:dyDescent="0.2"/>
    <row r="161" ht="19.5" customHeight="1" x14ac:dyDescent="0.2"/>
    <row r="162" ht="19.5" customHeight="1" x14ac:dyDescent="0.2"/>
    <row r="163" ht="19.5" customHeight="1" x14ac:dyDescent="0.2"/>
    <row r="164" ht="19.5" customHeight="1" x14ac:dyDescent="0.2"/>
    <row r="165" ht="19.5" customHeight="1" x14ac:dyDescent="0.2"/>
    <row r="166" ht="19.5" customHeight="1" x14ac:dyDescent="0.2"/>
    <row r="167" ht="19.5" customHeight="1" x14ac:dyDescent="0.2"/>
    <row r="168" ht="19.5" customHeight="1" x14ac:dyDescent="0.2"/>
    <row r="169" ht="19.5" customHeight="1" x14ac:dyDescent="0.2"/>
    <row r="170" ht="19.5" customHeight="1" x14ac:dyDescent="0.2"/>
    <row r="171" ht="19.5" customHeight="1" x14ac:dyDescent="0.2"/>
    <row r="172" ht="19.5" customHeight="1" x14ac:dyDescent="0.2"/>
    <row r="173" ht="19.5" customHeight="1" x14ac:dyDescent="0.2"/>
    <row r="174" ht="19.5" customHeight="1" x14ac:dyDescent="0.2"/>
    <row r="175" ht="19.5" customHeight="1" x14ac:dyDescent="0.2"/>
    <row r="176" ht="19.5" customHeight="1" x14ac:dyDescent="0.2"/>
    <row r="177" ht="19.5" customHeight="1" x14ac:dyDescent="0.2"/>
    <row r="178" ht="19.5" customHeight="1" x14ac:dyDescent="0.2"/>
    <row r="179" ht="19.5" customHeight="1" x14ac:dyDescent="0.2"/>
    <row r="180" ht="19.5" customHeight="1" x14ac:dyDescent="0.2"/>
    <row r="181" ht="19.5" customHeight="1" x14ac:dyDescent="0.2"/>
    <row r="182" ht="19.5" customHeight="1" x14ac:dyDescent="0.2"/>
    <row r="183" ht="19.5" customHeight="1" x14ac:dyDescent="0.2"/>
    <row r="184" ht="19.5" customHeight="1" x14ac:dyDescent="0.2"/>
    <row r="185" ht="19.5" customHeight="1" x14ac:dyDescent="0.2"/>
    <row r="186" ht="19.5" customHeight="1" x14ac:dyDescent="0.2"/>
    <row r="187" ht="19.5" customHeight="1" x14ac:dyDescent="0.2"/>
    <row r="188" ht="19.5" customHeight="1" x14ac:dyDescent="0.2"/>
    <row r="189" ht="19.5" customHeight="1" x14ac:dyDescent="0.2"/>
    <row r="190" ht="19.5" customHeight="1" x14ac:dyDescent="0.2"/>
    <row r="191" ht="19.5" customHeight="1" x14ac:dyDescent="0.2"/>
    <row r="192" ht="19.5" customHeight="1" x14ac:dyDescent="0.2"/>
    <row r="193" ht="19.5" customHeight="1" x14ac:dyDescent="0.2"/>
    <row r="194" ht="19.5" customHeight="1" x14ac:dyDescent="0.2"/>
    <row r="195" ht="19.5" customHeight="1" x14ac:dyDescent="0.2"/>
    <row r="196" ht="19.5" customHeight="1" x14ac:dyDescent="0.2"/>
    <row r="197" ht="19.5" customHeight="1" x14ac:dyDescent="0.2"/>
    <row r="198" ht="19.5" customHeight="1" x14ac:dyDescent="0.2"/>
    <row r="199" ht="19.5" customHeight="1" x14ac:dyDescent="0.2"/>
    <row r="200" ht="19.5" customHeight="1" x14ac:dyDescent="0.2"/>
    <row r="201" ht="19.5" customHeight="1" x14ac:dyDescent="0.2"/>
    <row r="202" ht="19.5" customHeight="1" x14ac:dyDescent="0.2"/>
    <row r="203" ht="19.5" customHeight="1" x14ac:dyDescent="0.2"/>
    <row r="204" ht="19.5" customHeight="1" x14ac:dyDescent="0.2"/>
    <row r="205" ht="19.5" customHeight="1" x14ac:dyDescent="0.2"/>
    <row r="206" ht="19.5" customHeight="1" x14ac:dyDescent="0.2"/>
    <row r="207" ht="19.5" customHeight="1" x14ac:dyDescent="0.2"/>
    <row r="208" ht="19.5" customHeight="1" x14ac:dyDescent="0.2"/>
    <row r="209" ht="19.5" customHeight="1" x14ac:dyDescent="0.2"/>
    <row r="210" ht="19.5" customHeight="1" x14ac:dyDescent="0.2"/>
    <row r="211" ht="19.5" customHeight="1" x14ac:dyDescent="0.2"/>
    <row r="212" ht="19.5" customHeight="1" x14ac:dyDescent="0.2"/>
    <row r="213" ht="19.5" customHeight="1" x14ac:dyDescent="0.2"/>
    <row r="214" ht="19.5" customHeight="1" x14ac:dyDescent="0.2"/>
    <row r="215" ht="19.5" customHeight="1" x14ac:dyDescent="0.2"/>
    <row r="216" ht="19.5" customHeight="1" x14ac:dyDescent="0.2"/>
    <row r="217" ht="19.5" customHeight="1" x14ac:dyDescent="0.2"/>
    <row r="218" ht="19.5" customHeight="1" x14ac:dyDescent="0.2"/>
    <row r="219" ht="19.5" customHeight="1" x14ac:dyDescent="0.2"/>
    <row r="220" ht="19.5" customHeight="1" x14ac:dyDescent="0.2"/>
    <row r="221" ht="19.5" customHeight="1" x14ac:dyDescent="0.2"/>
    <row r="222" ht="19.5" customHeight="1" x14ac:dyDescent="0.2"/>
    <row r="223" ht="19.5" customHeight="1" x14ac:dyDescent="0.2"/>
    <row r="224" ht="19.5" customHeight="1" x14ac:dyDescent="0.2"/>
    <row r="225" ht="19.5" customHeight="1" x14ac:dyDescent="0.2"/>
    <row r="226" ht="19.5" customHeight="1" x14ac:dyDescent="0.2"/>
    <row r="227" ht="19.5" customHeight="1" x14ac:dyDescent="0.2"/>
    <row r="228" ht="19.5" customHeight="1" x14ac:dyDescent="0.2"/>
    <row r="229" ht="19.5" customHeight="1" x14ac:dyDescent="0.2"/>
    <row r="230" ht="19.5" customHeight="1" x14ac:dyDescent="0.2"/>
    <row r="231" ht="19.5" customHeight="1" x14ac:dyDescent="0.2"/>
    <row r="232" ht="19.5" customHeight="1" x14ac:dyDescent="0.2"/>
    <row r="233" ht="19.5" customHeight="1" x14ac:dyDescent="0.2"/>
    <row r="234" ht="19.5" customHeight="1" x14ac:dyDescent="0.2"/>
    <row r="235" ht="19.5" customHeight="1" x14ac:dyDescent="0.2"/>
    <row r="236" ht="19.5" customHeight="1" x14ac:dyDescent="0.2"/>
    <row r="237" ht="19.5" customHeight="1" x14ac:dyDescent="0.2"/>
    <row r="238" ht="19.5" customHeight="1" x14ac:dyDescent="0.2"/>
    <row r="239" ht="19.5" customHeight="1" x14ac:dyDescent="0.2"/>
    <row r="240" ht="19.5" customHeight="1" x14ac:dyDescent="0.2"/>
    <row r="241" ht="19.5" customHeight="1" x14ac:dyDescent="0.2"/>
    <row r="242" ht="19.5" customHeight="1" x14ac:dyDescent="0.2"/>
    <row r="243" ht="19.5" customHeight="1" x14ac:dyDescent="0.2"/>
    <row r="244" ht="19.5" customHeight="1" x14ac:dyDescent="0.2"/>
    <row r="245" ht="19.5" customHeight="1" x14ac:dyDescent="0.2"/>
    <row r="246" ht="19.5" customHeight="1" x14ac:dyDescent="0.2"/>
    <row r="247" ht="19.5" customHeight="1" x14ac:dyDescent="0.2"/>
    <row r="248" ht="19.5" customHeight="1" x14ac:dyDescent="0.2"/>
    <row r="249" ht="19.5" customHeight="1" x14ac:dyDescent="0.2"/>
    <row r="250" ht="19.5" customHeight="1" x14ac:dyDescent="0.2"/>
    <row r="251" ht="19.5" customHeight="1" x14ac:dyDescent="0.2"/>
    <row r="252" ht="19.5" customHeight="1" x14ac:dyDescent="0.2"/>
    <row r="253" ht="19.5" customHeight="1" x14ac:dyDescent="0.2"/>
    <row r="254" ht="19.5" customHeight="1" x14ac:dyDescent="0.2"/>
    <row r="255" ht="19.5" customHeight="1" x14ac:dyDescent="0.2"/>
    <row r="256" ht="19.5" customHeight="1" x14ac:dyDescent="0.2"/>
    <row r="257" ht="19.5" customHeight="1" x14ac:dyDescent="0.2"/>
    <row r="258" ht="19.5" customHeight="1" x14ac:dyDescent="0.2"/>
    <row r="259" ht="19.5" customHeight="1" x14ac:dyDescent="0.2"/>
    <row r="260" ht="19.5" customHeight="1" x14ac:dyDescent="0.2"/>
    <row r="261" ht="19.5" customHeight="1" x14ac:dyDescent="0.2"/>
    <row r="262" ht="19.5" customHeight="1" x14ac:dyDescent="0.2"/>
    <row r="263" ht="19.5" customHeight="1" x14ac:dyDescent="0.2"/>
    <row r="264" ht="19.5" customHeight="1" x14ac:dyDescent="0.2"/>
    <row r="265" ht="19.5" customHeight="1" x14ac:dyDescent="0.2"/>
    <row r="266" ht="19.5" customHeight="1" x14ac:dyDescent="0.2"/>
    <row r="267" ht="19.5" customHeight="1" x14ac:dyDescent="0.2"/>
    <row r="268" ht="19.5" customHeight="1" x14ac:dyDescent="0.2"/>
    <row r="269" ht="19.5" customHeight="1" x14ac:dyDescent="0.2"/>
    <row r="270" ht="19.5" customHeight="1" x14ac:dyDescent="0.2"/>
    <row r="271" ht="19.5" customHeight="1" x14ac:dyDescent="0.2"/>
    <row r="272" ht="19.5" customHeight="1" x14ac:dyDescent="0.2"/>
    <row r="273" ht="19.5" customHeight="1" x14ac:dyDescent="0.2"/>
    <row r="274" ht="19.5" customHeight="1" x14ac:dyDescent="0.2"/>
    <row r="275" ht="19.5" customHeight="1" x14ac:dyDescent="0.2"/>
    <row r="276" ht="19.5" customHeight="1" x14ac:dyDescent="0.2"/>
    <row r="277" ht="19.5" customHeight="1" x14ac:dyDescent="0.2"/>
    <row r="278" ht="19.5" customHeight="1" x14ac:dyDescent="0.2"/>
    <row r="279" ht="19.5" customHeight="1" x14ac:dyDescent="0.2"/>
    <row r="280" ht="19.5" customHeight="1" x14ac:dyDescent="0.2"/>
    <row r="281" ht="19.5" customHeight="1" x14ac:dyDescent="0.2"/>
    <row r="282" ht="19.5" customHeight="1" x14ac:dyDescent="0.2"/>
    <row r="283" ht="19.5" customHeight="1" x14ac:dyDescent="0.2"/>
    <row r="284" ht="19.5" customHeight="1" x14ac:dyDescent="0.2"/>
    <row r="285" ht="19.5" customHeight="1" x14ac:dyDescent="0.2"/>
    <row r="286" ht="19.5" customHeight="1" x14ac:dyDescent="0.2"/>
    <row r="287" ht="19.5" customHeight="1" x14ac:dyDescent="0.2"/>
    <row r="288" ht="19.5" customHeight="1" x14ac:dyDescent="0.2"/>
    <row r="289" ht="19.5" customHeight="1" x14ac:dyDescent="0.2"/>
    <row r="290" ht="19.5" customHeight="1" x14ac:dyDescent="0.2"/>
    <row r="291" ht="19.5" customHeight="1" x14ac:dyDescent="0.2"/>
    <row r="292" ht="19.5" customHeight="1" x14ac:dyDescent="0.2"/>
    <row r="293" ht="19.5" customHeight="1" x14ac:dyDescent="0.2"/>
    <row r="294" ht="19.5" customHeight="1" x14ac:dyDescent="0.2"/>
    <row r="295" ht="19.5" customHeight="1" x14ac:dyDescent="0.2"/>
    <row r="296" ht="19.5" customHeight="1" x14ac:dyDescent="0.2"/>
    <row r="297" ht="19.5" customHeight="1" x14ac:dyDescent="0.2"/>
    <row r="298" ht="19.5" customHeight="1" x14ac:dyDescent="0.2"/>
    <row r="299" ht="19.5" customHeight="1" x14ac:dyDescent="0.2"/>
    <row r="300" ht="19.5" customHeight="1" x14ac:dyDescent="0.2"/>
    <row r="301" ht="19.5" customHeight="1" x14ac:dyDescent="0.2"/>
    <row r="302" ht="19.5" customHeight="1" x14ac:dyDescent="0.2"/>
    <row r="303" ht="19.5" customHeight="1" x14ac:dyDescent="0.2"/>
    <row r="304" ht="19.5" customHeight="1" x14ac:dyDescent="0.2"/>
    <row r="305" ht="19.5" customHeight="1" x14ac:dyDescent="0.2"/>
    <row r="306" ht="19.5" customHeight="1" x14ac:dyDescent="0.2"/>
    <row r="307" ht="19.5" customHeight="1" x14ac:dyDescent="0.2"/>
    <row r="308" ht="19.5" customHeight="1" x14ac:dyDescent="0.2"/>
    <row r="309" ht="19.5" customHeight="1" x14ac:dyDescent="0.2"/>
    <row r="310" ht="19.5" customHeight="1" x14ac:dyDescent="0.2"/>
    <row r="311" ht="19.5" customHeight="1" x14ac:dyDescent="0.2"/>
    <row r="312" ht="19.5" customHeight="1" x14ac:dyDescent="0.2"/>
    <row r="313" ht="19.5" customHeight="1" x14ac:dyDescent="0.2"/>
    <row r="314" ht="19.5" customHeight="1" x14ac:dyDescent="0.2"/>
    <row r="315" ht="19.5" customHeight="1" x14ac:dyDescent="0.2"/>
    <row r="316" ht="19.5" customHeight="1" x14ac:dyDescent="0.2"/>
    <row r="317" ht="19.5" customHeight="1" x14ac:dyDescent="0.2"/>
    <row r="318" ht="19.5" customHeight="1" x14ac:dyDescent="0.2"/>
    <row r="319" ht="19.5" customHeight="1" x14ac:dyDescent="0.2"/>
    <row r="320" ht="19.5" customHeight="1" x14ac:dyDescent="0.2"/>
    <row r="321" ht="19.5" customHeight="1" x14ac:dyDescent="0.2"/>
    <row r="322" ht="19.5" customHeight="1" x14ac:dyDescent="0.2"/>
    <row r="323" ht="19.5" customHeight="1" x14ac:dyDescent="0.2"/>
    <row r="324" ht="19.5" customHeight="1" x14ac:dyDescent="0.2"/>
    <row r="325" ht="19.5" customHeight="1" x14ac:dyDescent="0.2"/>
    <row r="326" ht="19.5" customHeight="1" x14ac:dyDescent="0.2"/>
    <row r="327" ht="19.5" customHeight="1" x14ac:dyDescent="0.2"/>
    <row r="328" ht="19.5" customHeight="1" x14ac:dyDescent="0.2"/>
    <row r="329" ht="19.5" customHeight="1" x14ac:dyDescent="0.2"/>
    <row r="330" ht="19.5" customHeight="1" x14ac:dyDescent="0.2"/>
    <row r="331" ht="19.5" customHeight="1" x14ac:dyDescent="0.2"/>
    <row r="332" ht="19.5" customHeight="1" x14ac:dyDescent="0.2"/>
    <row r="333" ht="19.5" customHeight="1" x14ac:dyDescent="0.2"/>
    <row r="334" ht="19.5" customHeight="1" x14ac:dyDescent="0.2"/>
    <row r="335" ht="19.5" customHeight="1" x14ac:dyDescent="0.2"/>
    <row r="336" ht="19.5" customHeight="1" x14ac:dyDescent="0.2"/>
    <row r="337" ht="19.5" customHeight="1" x14ac:dyDescent="0.2"/>
    <row r="338" ht="19.5" customHeight="1" x14ac:dyDescent="0.2"/>
    <row r="339" ht="19.5" customHeight="1" x14ac:dyDescent="0.2"/>
    <row r="340" ht="19.5" customHeight="1" x14ac:dyDescent="0.2"/>
    <row r="341" ht="19.5" customHeight="1" x14ac:dyDescent="0.2"/>
    <row r="342" ht="19.5" customHeight="1" x14ac:dyDescent="0.2"/>
    <row r="343" ht="19.5" customHeight="1" x14ac:dyDescent="0.2"/>
    <row r="344" ht="19.5" customHeight="1" x14ac:dyDescent="0.2"/>
    <row r="345" ht="19.5" customHeight="1" x14ac:dyDescent="0.2"/>
    <row r="346" ht="19.5" customHeight="1" x14ac:dyDescent="0.2"/>
    <row r="347" ht="19.5" customHeight="1" x14ac:dyDescent="0.2"/>
    <row r="348" ht="19.5" customHeight="1" x14ac:dyDescent="0.2"/>
    <row r="349" ht="19.5" customHeight="1" x14ac:dyDescent="0.2"/>
    <row r="350" ht="19.5" customHeight="1" x14ac:dyDescent="0.2"/>
    <row r="351" ht="19.5" customHeight="1" x14ac:dyDescent="0.2"/>
    <row r="352" ht="19.5" customHeight="1" x14ac:dyDescent="0.2"/>
    <row r="353" ht="19.5" customHeight="1" x14ac:dyDescent="0.2"/>
    <row r="354" ht="19.5" customHeight="1" x14ac:dyDescent="0.2"/>
    <row r="355" ht="19.5" customHeight="1" x14ac:dyDescent="0.2"/>
    <row r="356" ht="19.5" customHeight="1" x14ac:dyDescent="0.2"/>
    <row r="357" ht="19.5" customHeight="1" x14ac:dyDescent="0.2"/>
    <row r="358" ht="19.5" customHeight="1" x14ac:dyDescent="0.2"/>
    <row r="359" ht="19.5" customHeight="1" x14ac:dyDescent="0.2"/>
    <row r="360" ht="19.5" customHeight="1" x14ac:dyDescent="0.2"/>
    <row r="361" ht="19.5" customHeight="1" x14ac:dyDescent="0.2"/>
    <row r="362" ht="19.5" customHeight="1" x14ac:dyDescent="0.2"/>
    <row r="363" ht="19.5" customHeight="1" x14ac:dyDescent="0.2"/>
    <row r="364" ht="19.5" customHeight="1" x14ac:dyDescent="0.2"/>
    <row r="365" ht="19.5" customHeight="1" x14ac:dyDescent="0.2"/>
    <row r="366" ht="19.5" customHeight="1" x14ac:dyDescent="0.2"/>
    <row r="367" ht="19.5" customHeight="1" x14ac:dyDescent="0.2"/>
    <row r="368" ht="19.5" customHeight="1" x14ac:dyDescent="0.2"/>
    <row r="369" ht="19.5" customHeight="1" x14ac:dyDescent="0.2"/>
    <row r="370" ht="19.5" customHeight="1" x14ac:dyDescent="0.2"/>
    <row r="371" ht="19.5" customHeight="1" x14ac:dyDescent="0.2"/>
    <row r="372" ht="19.5" customHeight="1" x14ac:dyDescent="0.2"/>
    <row r="373" ht="19.5" customHeight="1" x14ac:dyDescent="0.2"/>
    <row r="374" ht="19.5" customHeight="1" x14ac:dyDescent="0.2"/>
    <row r="375" ht="19.5" customHeight="1" x14ac:dyDescent="0.2"/>
    <row r="376" ht="19.5" customHeight="1" x14ac:dyDescent="0.2"/>
    <row r="377" ht="19.5" customHeight="1" x14ac:dyDescent="0.2"/>
    <row r="378" ht="19.5" customHeight="1" x14ac:dyDescent="0.2"/>
    <row r="379" ht="19.5" customHeight="1" x14ac:dyDescent="0.2"/>
    <row r="380" ht="19.5" customHeight="1" x14ac:dyDescent="0.2"/>
    <row r="381" ht="19.5" customHeight="1" x14ac:dyDescent="0.2"/>
    <row r="382" ht="19.5" customHeight="1" x14ac:dyDescent="0.2"/>
    <row r="383" ht="19.5" customHeight="1" x14ac:dyDescent="0.2"/>
    <row r="384" ht="19.5" customHeight="1" x14ac:dyDescent="0.2"/>
    <row r="385" ht="19.5" customHeight="1" x14ac:dyDescent="0.2"/>
    <row r="386" ht="19.5" customHeight="1" x14ac:dyDescent="0.2"/>
    <row r="387" ht="19.5" customHeight="1" x14ac:dyDescent="0.2"/>
    <row r="388" ht="19.5" customHeight="1" x14ac:dyDescent="0.2"/>
    <row r="389" ht="19.5" customHeight="1" x14ac:dyDescent="0.2"/>
    <row r="390" ht="19.5" customHeight="1" x14ac:dyDescent="0.2"/>
    <row r="391" ht="19.5" customHeight="1" x14ac:dyDescent="0.2"/>
    <row r="392" ht="19.5" customHeight="1" x14ac:dyDescent="0.2"/>
    <row r="393" ht="19.5" customHeight="1" x14ac:dyDescent="0.2"/>
    <row r="394" ht="19.5" customHeight="1" x14ac:dyDescent="0.2"/>
    <row r="395" ht="19.5" customHeight="1" x14ac:dyDescent="0.2"/>
    <row r="396" ht="19.5" customHeight="1" x14ac:dyDescent="0.2"/>
    <row r="397" ht="19.5" customHeight="1" x14ac:dyDescent="0.2"/>
    <row r="398" ht="19.5" customHeight="1" x14ac:dyDescent="0.2"/>
    <row r="399" ht="19.5" customHeight="1" x14ac:dyDescent="0.2"/>
    <row r="400" ht="19.5" customHeight="1" x14ac:dyDescent="0.2"/>
    <row r="401" ht="19.5" customHeight="1" x14ac:dyDescent="0.2"/>
    <row r="402" ht="19.5" customHeight="1" x14ac:dyDescent="0.2"/>
    <row r="403" ht="19.5" customHeight="1" x14ac:dyDescent="0.2"/>
    <row r="404" ht="19.5" customHeight="1" x14ac:dyDescent="0.2"/>
    <row r="405" ht="19.5" customHeight="1" x14ac:dyDescent="0.2"/>
    <row r="406" ht="19.5" customHeight="1" x14ac:dyDescent="0.2"/>
    <row r="407" ht="19.5" customHeight="1" x14ac:dyDescent="0.2"/>
    <row r="408" ht="19.5" customHeight="1" x14ac:dyDescent="0.2"/>
    <row r="409" ht="19.5" customHeight="1" x14ac:dyDescent="0.2"/>
    <row r="410" ht="19.5" customHeight="1" x14ac:dyDescent="0.2"/>
    <row r="411" ht="19.5" customHeight="1" x14ac:dyDescent="0.2"/>
    <row r="412" ht="19.5" customHeight="1" x14ac:dyDescent="0.2"/>
    <row r="413" ht="19.5" customHeight="1" x14ac:dyDescent="0.2"/>
    <row r="414" ht="19.5" customHeight="1" x14ac:dyDescent="0.2"/>
    <row r="415" ht="19.5" customHeight="1" x14ac:dyDescent="0.2"/>
    <row r="416" ht="19.5" customHeight="1" x14ac:dyDescent="0.2"/>
    <row r="417" ht="19.5" customHeight="1" x14ac:dyDescent="0.2"/>
    <row r="418" ht="19.5" customHeight="1" x14ac:dyDescent="0.2"/>
    <row r="419" ht="19.5" customHeight="1" x14ac:dyDescent="0.2"/>
    <row r="420" ht="19.5" customHeight="1" x14ac:dyDescent="0.2"/>
    <row r="421" ht="19.5" customHeight="1" x14ac:dyDescent="0.2"/>
    <row r="422" ht="19.5" customHeight="1" x14ac:dyDescent="0.2"/>
    <row r="423" ht="19.5" customHeight="1" x14ac:dyDescent="0.2"/>
    <row r="424" ht="19.5" customHeight="1" x14ac:dyDescent="0.2"/>
    <row r="425" ht="19.5" customHeight="1" x14ac:dyDescent="0.2"/>
    <row r="426" ht="19.5" customHeight="1" x14ac:dyDescent="0.2"/>
    <row r="427" ht="19.5" customHeight="1" x14ac:dyDescent="0.2"/>
    <row r="428" ht="19.5" customHeight="1" x14ac:dyDescent="0.2"/>
    <row r="429" ht="19.5" customHeight="1" x14ac:dyDescent="0.2"/>
    <row r="430" ht="19.5" customHeight="1" x14ac:dyDescent="0.2"/>
    <row r="431" ht="19.5" customHeight="1" x14ac:dyDescent="0.2"/>
    <row r="432" ht="19.5" customHeight="1" x14ac:dyDescent="0.2"/>
    <row r="433" ht="19.5" customHeight="1" x14ac:dyDescent="0.2"/>
    <row r="434" ht="19.5" customHeight="1" x14ac:dyDescent="0.2"/>
    <row r="435" ht="19.5" customHeight="1" x14ac:dyDescent="0.2"/>
    <row r="436" ht="19.5" customHeight="1" x14ac:dyDescent="0.2"/>
    <row r="437" ht="19.5" customHeight="1" x14ac:dyDescent="0.2"/>
    <row r="438" ht="19.5" customHeight="1" x14ac:dyDescent="0.2"/>
    <row r="439" ht="19.5" customHeight="1" x14ac:dyDescent="0.2"/>
    <row r="440" ht="19.5" customHeight="1" x14ac:dyDescent="0.2"/>
    <row r="441" ht="19.5" customHeight="1" x14ac:dyDescent="0.2"/>
    <row r="442" ht="19.5" customHeight="1" x14ac:dyDescent="0.2"/>
    <row r="443" ht="19.5" customHeight="1" x14ac:dyDescent="0.2"/>
    <row r="444" ht="19.5" customHeight="1" x14ac:dyDescent="0.2"/>
    <row r="445" ht="19.5" customHeight="1" x14ac:dyDescent="0.2"/>
    <row r="446" ht="19.5" customHeight="1" x14ac:dyDescent="0.2"/>
    <row r="447" ht="19.5" customHeight="1" x14ac:dyDescent="0.2"/>
    <row r="448" ht="19.5" customHeight="1" x14ac:dyDescent="0.2"/>
    <row r="449" ht="19.5" customHeight="1" x14ac:dyDescent="0.2"/>
    <row r="450" ht="19.5" customHeight="1" x14ac:dyDescent="0.2"/>
    <row r="451" ht="19.5" customHeight="1" x14ac:dyDescent="0.2"/>
    <row r="452" ht="19.5" customHeight="1" x14ac:dyDescent="0.2"/>
    <row r="453" ht="19.5" customHeight="1" x14ac:dyDescent="0.2"/>
    <row r="454" ht="19.5" customHeight="1" x14ac:dyDescent="0.2"/>
    <row r="455" ht="19.5" customHeight="1" x14ac:dyDescent="0.2"/>
    <row r="456" ht="19.5" customHeight="1" x14ac:dyDescent="0.2"/>
    <row r="457" ht="19.5" customHeight="1" x14ac:dyDescent="0.2"/>
    <row r="458" ht="19.5" customHeight="1" x14ac:dyDescent="0.2"/>
    <row r="459" ht="19.5" customHeight="1" x14ac:dyDescent="0.2"/>
    <row r="460" ht="19.5" customHeight="1" x14ac:dyDescent="0.2"/>
    <row r="461" ht="19.5" customHeight="1" x14ac:dyDescent="0.2"/>
    <row r="462" ht="19.5" customHeight="1" x14ac:dyDescent="0.2"/>
    <row r="463" ht="19.5" customHeight="1" x14ac:dyDescent="0.2"/>
    <row r="464" ht="19.5" customHeight="1" x14ac:dyDescent="0.2"/>
    <row r="465" ht="19.5" customHeight="1" x14ac:dyDescent="0.2"/>
    <row r="466" ht="19.5" customHeight="1" x14ac:dyDescent="0.2"/>
    <row r="467" ht="19.5" customHeight="1" x14ac:dyDescent="0.2"/>
    <row r="468" ht="19.5" customHeight="1" x14ac:dyDescent="0.2"/>
    <row r="469" ht="19.5" customHeight="1" x14ac:dyDescent="0.2"/>
    <row r="470" ht="19.5" customHeight="1" x14ac:dyDescent="0.2"/>
    <row r="471" ht="19.5" customHeight="1" x14ac:dyDescent="0.2"/>
    <row r="472" ht="19.5" customHeight="1" x14ac:dyDescent="0.2"/>
    <row r="473" ht="19.5" customHeight="1" x14ac:dyDescent="0.2"/>
    <row r="474" ht="19.5" customHeight="1" x14ac:dyDescent="0.2"/>
    <row r="475" ht="19.5" customHeight="1" x14ac:dyDescent="0.2"/>
    <row r="476" ht="19.5" customHeight="1" x14ac:dyDescent="0.2"/>
    <row r="477" ht="19.5" customHeight="1" x14ac:dyDescent="0.2"/>
    <row r="478" ht="19.5" customHeight="1" x14ac:dyDescent="0.2"/>
    <row r="479" ht="19.5" customHeight="1" x14ac:dyDescent="0.2"/>
    <row r="480" ht="19.5" customHeight="1" x14ac:dyDescent="0.2"/>
    <row r="481" ht="19.5" customHeight="1" x14ac:dyDescent="0.2"/>
    <row r="482" ht="19.5" customHeight="1" x14ac:dyDescent="0.2"/>
    <row r="483" ht="19.5" customHeight="1" x14ac:dyDescent="0.2"/>
    <row r="484" ht="19.5" customHeight="1" x14ac:dyDescent="0.2"/>
    <row r="485" ht="19.5" customHeight="1" x14ac:dyDescent="0.2"/>
    <row r="486" ht="19.5" customHeight="1" x14ac:dyDescent="0.2"/>
    <row r="487" ht="19.5" customHeight="1" x14ac:dyDescent="0.2"/>
    <row r="488" ht="19.5" customHeight="1" x14ac:dyDescent="0.2"/>
    <row r="489" ht="19.5" customHeight="1" x14ac:dyDescent="0.2"/>
    <row r="490" ht="19.5" customHeight="1" x14ac:dyDescent="0.2"/>
    <row r="491" ht="19.5" customHeight="1" x14ac:dyDescent="0.2"/>
    <row r="492" ht="19.5" customHeight="1" x14ac:dyDescent="0.2"/>
    <row r="493" ht="19.5" customHeight="1" x14ac:dyDescent="0.2"/>
    <row r="494" ht="19.5" customHeight="1" x14ac:dyDescent="0.2"/>
    <row r="495" ht="19.5" customHeight="1" x14ac:dyDescent="0.2"/>
    <row r="496" ht="19.5" customHeight="1" x14ac:dyDescent="0.2"/>
    <row r="497" ht="19.5" customHeight="1" x14ac:dyDescent="0.2"/>
    <row r="498" ht="19.5" customHeight="1" x14ac:dyDescent="0.2"/>
    <row r="499" ht="19.5" customHeight="1" x14ac:dyDescent="0.2"/>
    <row r="500" ht="19.5" customHeight="1" x14ac:dyDescent="0.2"/>
    <row r="501" ht="19.5" customHeight="1" x14ac:dyDescent="0.2"/>
    <row r="502" ht="19.5" customHeight="1" x14ac:dyDescent="0.2"/>
    <row r="503" ht="19.5" customHeight="1" x14ac:dyDescent="0.2"/>
    <row r="504" ht="19.5" customHeight="1" x14ac:dyDescent="0.2"/>
    <row r="505" ht="19.5" customHeight="1" x14ac:dyDescent="0.2"/>
    <row r="506" ht="19.5" customHeight="1" x14ac:dyDescent="0.2"/>
    <row r="507" ht="19.5" customHeight="1" x14ac:dyDescent="0.2"/>
    <row r="508" ht="19.5" customHeight="1" x14ac:dyDescent="0.2"/>
    <row r="509" ht="19.5" customHeight="1" x14ac:dyDescent="0.2"/>
    <row r="510" ht="19.5" customHeight="1" x14ac:dyDescent="0.2"/>
    <row r="511" ht="19.5" customHeight="1" x14ac:dyDescent="0.2"/>
    <row r="512" ht="19.5" customHeight="1" x14ac:dyDescent="0.2"/>
    <row r="513" ht="19.5" customHeight="1" x14ac:dyDescent="0.2"/>
    <row r="514" ht="19.5" customHeight="1" x14ac:dyDescent="0.2"/>
    <row r="515" ht="19.5" customHeight="1" x14ac:dyDescent="0.2"/>
    <row r="516" ht="19.5" customHeight="1" x14ac:dyDescent="0.2"/>
    <row r="517" ht="19.5" customHeight="1" x14ac:dyDescent="0.2"/>
    <row r="518" ht="19.5" customHeight="1" x14ac:dyDescent="0.2"/>
    <row r="519" ht="19.5" customHeight="1" x14ac:dyDescent="0.2"/>
    <row r="520" ht="19.5" customHeight="1" x14ac:dyDescent="0.2"/>
    <row r="521" ht="19.5" customHeight="1" x14ac:dyDescent="0.2"/>
    <row r="522" ht="19.5" customHeight="1" x14ac:dyDescent="0.2"/>
    <row r="523" ht="19.5" customHeight="1" x14ac:dyDescent="0.2"/>
    <row r="524" ht="19.5" customHeight="1" x14ac:dyDescent="0.2"/>
    <row r="525" ht="19.5" customHeight="1" x14ac:dyDescent="0.2"/>
    <row r="526" ht="19.5" customHeight="1" x14ac:dyDescent="0.2"/>
    <row r="527" ht="19.5" customHeight="1" x14ac:dyDescent="0.2"/>
    <row r="528" ht="19.5" customHeight="1" x14ac:dyDescent="0.2"/>
    <row r="529" ht="19.5" customHeight="1" x14ac:dyDescent="0.2"/>
    <row r="530" ht="19.5" customHeight="1" x14ac:dyDescent="0.2"/>
    <row r="531" ht="19.5" customHeight="1" x14ac:dyDescent="0.2"/>
    <row r="532" ht="19.5" customHeight="1" x14ac:dyDescent="0.2"/>
    <row r="533" ht="19.5" customHeight="1" x14ac:dyDescent="0.2"/>
    <row r="534" ht="19.5" customHeight="1" x14ac:dyDescent="0.2"/>
    <row r="535" ht="19.5" customHeight="1" x14ac:dyDescent="0.2"/>
    <row r="536" ht="19.5" customHeight="1" x14ac:dyDescent="0.2"/>
    <row r="537" ht="19.5" customHeight="1" x14ac:dyDescent="0.2"/>
    <row r="538" ht="19.5" customHeight="1" x14ac:dyDescent="0.2"/>
    <row r="539" ht="19.5" customHeight="1" x14ac:dyDescent="0.2"/>
    <row r="540" ht="19.5" customHeight="1" x14ac:dyDescent="0.2"/>
    <row r="541" ht="19.5" customHeight="1" x14ac:dyDescent="0.2"/>
    <row r="542" ht="19.5" customHeight="1" x14ac:dyDescent="0.2"/>
    <row r="543" ht="19.5" customHeight="1" x14ac:dyDescent="0.2"/>
    <row r="544" ht="19.5" customHeight="1" x14ac:dyDescent="0.2"/>
    <row r="545" ht="19.5" customHeight="1" x14ac:dyDescent="0.2"/>
    <row r="546" ht="19.5" customHeight="1" x14ac:dyDescent="0.2"/>
    <row r="547" ht="19.5" customHeight="1" x14ac:dyDescent="0.2"/>
    <row r="548" ht="19.5" customHeight="1" x14ac:dyDescent="0.2"/>
    <row r="549" ht="19.5" customHeight="1" x14ac:dyDescent="0.2"/>
    <row r="550" ht="19.5" customHeight="1" x14ac:dyDescent="0.2"/>
    <row r="551" ht="19.5" customHeight="1" x14ac:dyDescent="0.2"/>
    <row r="552" ht="19.5" customHeight="1" x14ac:dyDescent="0.2"/>
    <row r="553" ht="19.5" customHeight="1" x14ac:dyDescent="0.2"/>
    <row r="554" ht="19.5" customHeight="1" x14ac:dyDescent="0.2"/>
    <row r="555" ht="19.5" customHeight="1" x14ac:dyDescent="0.2"/>
    <row r="556" ht="19.5" customHeight="1" x14ac:dyDescent="0.2"/>
    <row r="557" ht="19.5" customHeight="1" x14ac:dyDescent="0.2"/>
    <row r="558" ht="19.5" customHeight="1" x14ac:dyDescent="0.2"/>
    <row r="559" ht="19.5" customHeight="1" x14ac:dyDescent="0.2"/>
    <row r="560" ht="19.5" customHeight="1" x14ac:dyDescent="0.2"/>
    <row r="561" ht="19.5" customHeight="1" x14ac:dyDescent="0.2"/>
    <row r="562" ht="19.5" customHeight="1" x14ac:dyDescent="0.2"/>
    <row r="563" ht="19.5" customHeight="1" x14ac:dyDescent="0.2"/>
    <row r="564" ht="19.5" customHeight="1" x14ac:dyDescent="0.2"/>
    <row r="565" ht="19.5" customHeight="1" x14ac:dyDescent="0.2"/>
    <row r="566" ht="19.5" customHeight="1" x14ac:dyDescent="0.2"/>
    <row r="567" ht="19.5" customHeight="1" x14ac:dyDescent="0.2"/>
    <row r="568" ht="19.5" customHeight="1" x14ac:dyDescent="0.2"/>
    <row r="569" ht="19.5" customHeight="1" x14ac:dyDescent="0.2"/>
    <row r="570" ht="19.5" customHeight="1" x14ac:dyDescent="0.2"/>
    <row r="571" ht="19.5" customHeight="1" x14ac:dyDescent="0.2"/>
    <row r="572" ht="19.5" customHeight="1" x14ac:dyDescent="0.2"/>
    <row r="573" ht="19.5" customHeight="1" x14ac:dyDescent="0.2"/>
    <row r="574" ht="19.5" customHeight="1" x14ac:dyDescent="0.2"/>
    <row r="575" ht="19.5" customHeight="1" x14ac:dyDescent="0.2"/>
    <row r="576" ht="19.5" customHeight="1" x14ac:dyDescent="0.2"/>
    <row r="577" ht="19.5" customHeight="1" x14ac:dyDescent="0.2"/>
    <row r="578" ht="19.5" customHeight="1" x14ac:dyDescent="0.2"/>
    <row r="579" ht="19.5" customHeight="1" x14ac:dyDescent="0.2"/>
    <row r="580" ht="19.5" customHeight="1" x14ac:dyDescent="0.2"/>
    <row r="581" ht="19.5" customHeight="1" x14ac:dyDescent="0.2"/>
    <row r="582" ht="19.5" customHeight="1" x14ac:dyDescent="0.2"/>
    <row r="583" ht="19.5" customHeight="1" x14ac:dyDescent="0.2"/>
    <row r="584" ht="19.5" customHeight="1" x14ac:dyDescent="0.2"/>
    <row r="585" ht="19.5" customHeight="1" x14ac:dyDescent="0.2"/>
    <row r="586" ht="19.5" customHeight="1" x14ac:dyDescent="0.2"/>
    <row r="587" ht="19.5" customHeight="1" x14ac:dyDescent="0.2"/>
    <row r="588" ht="19.5" customHeight="1" x14ac:dyDescent="0.2"/>
    <row r="589" ht="19.5" customHeight="1" x14ac:dyDescent="0.2"/>
    <row r="590" ht="19.5" customHeight="1" x14ac:dyDescent="0.2"/>
    <row r="591" ht="19.5" customHeight="1" x14ac:dyDescent="0.2"/>
    <row r="592" ht="19.5" customHeight="1" x14ac:dyDescent="0.2"/>
    <row r="593" ht="19.5" customHeight="1" x14ac:dyDescent="0.2"/>
    <row r="594" ht="19.5" customHeight="1" x14ac:dyDescent="0.2"/>
    <row r="595" ht="19.5" customHeight="1" x14ac:dyDescent="0.2"/>
    <row r="596" ht="19.5" customHeight="1" x14ac:dyDescent="0.2"/>
    <row r="597" ht="19.5" customHeight="1" x14ac:dyDescent="0.2"/>
    <row r="598" ht="19.5" customHeight="1" x14ac:dyDescent="0.2"/>
    <row r="599" ht="19.5" customHeight="1" x14ac:dyDescent="0.2"/>
    <row r="600" ht="19.5" customHeight="1" x14ac:dyDescent="0.2"/>
    <row r="601" ht="19.5" customHeight="1" x14ac:dyDescent="0.2"/>
    <row r="602" ht="19.5" customHeight="1" x14ac:dyDescent="0.2"/>
    <row r="603" ht="19.5" customHeight="1" x14ac:dyDescent="0.2"/>
    <row r="604" ht="19.5" customHeight="1" x14ac:dyDescent="0.2"/>
    <row r="605" ht="19.5" customHeight="1" x14ac:dyDescent="0.2"/>
    <row r="606" ht="19.5" customHeight="1" x14ac:dyDescent="0.2"/>
    <row r="607" ht="19.5" customHeight="1" x14ac:dyDescent="0.2"/>
    <row r="608" ht="19.5" customHeight="1" x14ac:dyDescent="0.2"/>
    <row r="609" ht="19.5" customHeight="1" x14ac:dyDescent="0.2"/>
    <row r="610" ht="19.5" customHeight="1" x14ac:dyDescent="0.2"/>
    <row r="611" ht="19.5" customHeight="1" x14ac:dyDescent="0.2"/>
    <row r="612" ht="19.5" customHeight="1" x14ac:dyDescent="0.2"/>
    <row r="613" ht="19.5" customHeight="1" x14ac:dyDescent="0.2"/>
    <row r="614" ht="19.5" customHeight="1" x14ac:dyDescent="0.2"/>
    <row r="615" ht="19.5" customHeight="1" x14ac:dyDescent="0.2"/>
    <row r="616" ht="19.5" customHeight="1" x14ac:dyDescent="0.2"/>
    <row r="617" ht="19.5" customHeight="1" x14ac:dyDescent="0.2"/>
    <row r="618" ht="19.5" customHeight="1" x14ac:dyDescent="0.2"/>
    <row r="619" ht="19.5" customHeight="1" x14ac:dyDescent="0.2"/>
    <row r="620" ht="19.5" customHeight="1" x14ac:dyDescent="0.2"/>
    <row r="621" ht="19.5" customHeight="1" x14ac:dyDescent="0.2"/>
    <row r="622" ht="19.5" customHeight="1" x14ac:dyDescent="0.2"/>
    <row r="623" ht="19.5" customHeight="1" x14ac:dyDescent="0.2"/>
    <row r="624" ht="19.5" customHeight="1" x14ac:dyDescent="0.2"/>
    <row r="625" ht="19.5" customHeight="1" x14ac:dyDescent="0.2"/>
    <row r="626" ht="19.5" customHeight="1" x14ac:dyDescent="0.2"/>
    <row r="627" ht="19.5" customHeight="1" x14ac:dyDescent="0.2"/>
    <row r="628" ht="19.5" customHeight="1" x14ac:dyDescent="0.2"/>
    <row r="629" ht="19.5" customHeight="1" x14ac:dyDescent="0.2"/>
    <row r="630" ht="19.5" customHeight="1" x14ac:dyDescent="0.2"/>
    <row r="631" ht="19.5" customHeight="1" x14ac:dyDescent="0.2"/>
    <row r="632" ht="19.5" customHeight="1" x14ac:dyDescent="0.2"/>
    <row r="633" ht="19.5" customHeight="1" x14ac:dyDescent="0.2"/>
    <row r="634" ht="19.5" customHeight="1" x14ac:dyDescent="0.2"/>
    <row r="635" ht="19.5" customHeight="1" x14ac:dyDescent="0.2"/>
    <row r="636" ht="19.5" customHeight="1" x14ac:dyDescent="0.2"/>
    <row r="637" ht="19.5" customHeight="1" x14ac:dyDescent="0.2"/>
    <row r="638" ht="19.5" customHeight="1" x14ac:dyDescent="0.2"/>
    <row r="639" ht="19.5" customHeight="1" x14ac:dyDescent="0.2"/>
    <row r="640" ht="19.5" customHeight="1" x14ac:dyDescent="0.2"/>
    <row r="641" ht="19.5" customHeight="1" x14ac:dyDescent="0.2"/>
    <row r="642" ht="19.5" customHeight="1" x14ac:dyDescent="0.2"/>
    <row r="643" ht="19.5" customHeight="1" x14ac:dyDescent="0.2"/>
    <row r="644" ht="19.5" customHeight="1" x14ac:dyDescent="0.2"/>
    <row r="645" ht="19.5" customHeight="1" x14ac:dyDescent="0.2"/>
    <row r="646" ht="19.5" customHeight="1" x14ac:dyDescent="0.2"/>
    <row r="647" ht="19.5" customHeight="1" x14ac:dyDescent="0.2"/>
    <row r="648" ht="19.5" customHeight="1" x14ac:dyDescent="0.2"/>
    <row r="649" ht="19.5" customHeight="1" x14ac:dyDescent="0.2"/>
    <row r="650" ht="19.5" customHeight="1" x14ac:dyDescent="0.2"/>
    <row r="651" ht="19.5" customHeight="1" x14ac:dyDescent="0.2"/>
    <row r="652" ht="19.5" customHeight="1" x14ac:dyDescent="0.2"/>
    <row r="653" ht="19.5" customHeight="1" x14ac:dyDescent="0.2"/>
    <row r="654" ht="19.5" customHeight="1" x14ac:dyDescent="0.2"/>
    <row r="655" ht="19.5" customHeight="1" x14ac:dyDescent="0.2"/>
    <row r="656" ht="19.5" customHeight="1" x14ac:dyDescent="0.2"/>
    <row r="657" ht="19.5" customHeight="1" x14ac:dyDescent="0.2"/>
    <row r="658" ht="19.5" customHeight="1" x14ac:dyDescent="0.2"/>
    <row r="659" ht="19.5" customHeight="1" x14ac:dyDescent="0.2"/>
    <row r="660" ht="19.5" customHeight="1" x14ac:dyDescent="0.2"/>
    <row r="661" ht="19.5" customHeight="1" x14ac:dyDescent="0.2"/>
    <row r="662" ht="19.5" customHeight="1" x14ac:dyDescent="0.2"/>
    <row r="663" ht="19.5" customHeight="1" x14ac:dyDescent="0.2"/>
    <row r="664" ht="19.5" customHeight="1" x14ac:dyDescent="0.2"/>
    <row r="665" ht="19.5" customHeight="1" x14ac:dyDescent="0.2"/>
    <row r="666" ht="19.5" customHeight="1" x14ac:dyDescent="0.2"/>
    <row r="667" ht="19.5" customHeight="1" x14ac:dyDescent="0.2"/>
    <row r="668" ht="19.5" customHeight="1" x14ac:dyDescent="0.2"/>
    <row r="669" ht="19.5" customHeight="1" x14ac:dyDescent="0.2"/>
    <row r="670" ht="19.5" customHeight="1" x14ac:dyDescent="0.2"/>
    <row r="671" ht="19.5" customHeight="1" x14ac:dyDescent="0.2"/>
    <row r="672" ht="19.5" customHeight="1" x14ac:dyDescent="0.2"/>
    <row r="673" ht="19.5" customHeight="1" x14ac:dyDescent="0.2"/>
    <row r="674" ht="19.5" customHeight="1" x14ac:dyDescent="0.2"/>
    <row r="675" ht="19.5" customHeight="1" x14ac:dyDescent="0.2"/>
    <row r="676" ht="19.5" customHeight="1" x14ac:dyDescent="0.2"/>
    <row r="677" ht="19.5" customHeight="1" x14ac:dyDescent="0.2"/>
    <row r="678" ht="19.5" customHeight="1" x14ac:dyDescent="0.2"/>
    <row r="679" ht="19.5" customHeight="1" x14ac:dyDescent="0.2"/>
    <row r="680" ht="19.5" customHeight="1" x14ac:dyDescent="0.2"/>
    <row r="681" ht="19.5" customHeight="1" x14ac:dyDescent="0.2"/>
    <row r="682" ht="19.5" customHeight="1" x14ac:dyDescent="0.2"/>
    <row r="683" ht="19.5" customHeight="1" x14ac:dyDescent="0.2"/>
    <row r="684" ht="19.5" customHeight="1" x14ac:dyDescent="0.2"/>
    <row r="685" ht="19.5" customHeight="1" x14ac:dyDescent="0.2"/>
    <row r="686" ht="19.5" customHeight="1" x14ac:dyDescent="0.2"/>
    <row r="687" ht="19.5" customHeight="1" x14ac:dyDescent="0.2"/>
    <row r="688" ht="19.5" customHeight="1" x14ac:dyDescent="0.2"/>
    <row r="689" ht="19.5" customHeight="1" x14ac:dyDescent="0.2"/>
    <row r="690" ht="19.5" customHeight="1" x14ac:dyDescent="0.2"/>
    <row r="691" ht="19.5" customHeight="1" x14ac:dyDescent="0.2"/>
    <row r="692" ht="19.5" customHeight="1" x14ac:dyDescent="0.2"/>
    <row r="693" ht="19.5" customHeight="1" x14ac:dyDescent="0.2"/>
    <row r="694" ht="19.5" customHeight="1" x14ac:dyDescent="0.2"/>
    <row r="695" ht="19.5" customHeight="1" x14ac:dyDescent="0.2"/>
    <row r="696" ht="19.5" customHeight="1" x14ac:dyDescent="0.2"/>
    <row r="697" ht="19.5" customHeight="1" x14ac:dyDescent="0.2"/>
    <row r="698" ht="19.5" customHeight="1" x14ac:dyDescent="0.2"/>
    <row r="699" ht="19.5" customHeight="1" x14ac:dyDescent="0.2"/>
    <row r="700" ht="19.5" customHeight="1" x14ac:dyDescent="0.2"/>
    <row r="701" ht="19.5" customHeight="1" x14ac:dyDescent="0.2"/>
    <row r="702" ht="19.5" customHeight="1" x14ac:dyDescent="0.2"/>
    <row r="703" ht="19.5" customHeight="1" x14ac:dyDescent="0.2"/>
    <row r="704" ht="19.5" customHeight="1" x14ac:dyDescent="0.2"/>
    <row r="705" ht="19.5" customHeight="1" x14ac:dyDescent="0.2"/>
    <row r="706" ht="19.5" customHeight="1" x14ac:dyDescent="0.2"/>
    <row r="707" ht="19.5" customHeight="1" x14ac:dyDescent="0.2"/>
    <row r="708" ht="19.5" customHeight="1" x14ac:dyDescent="0.2"/>
    <row r="709" ht="19.5" customHeight="1" x14ac:dyDescent="0.2"/>
    <row r="710" ht="19.5" customHeight="1" x14ac:dyDescent="0.2"/>
    <row r="711" ht="19.5" customHeight="1" x14ac:dyDescent="0.2"/>
    <row r="712" ht="19.5" customHeight="1" x14ac:dyDescent="0.2"/>
    <row r="713" ht="19.5" customHeight="1" x14ac:dyDescent="0.2"/>
    <row r="714" ht="19.5" customHeight="1" x14ac:dyDescent="0.2"/>
    <row r="715" ht="19.5" customHeight="1" x14ac:dyDescent="0.2"/>
    <row r="716" ht="19.5" customHeight="1" x14ac:dyDescent="0.2"/>
    <row r="717" ht="19.5" customHeight="1" x14ac:dyDescent="0.2"/>
    <row r="718" ht="19.5" customHeight="1" x14ac:dyDescent="0.2"/>
    <row r="719" ht="19.5" customHeight="1" x14ac:dyDescent="0.2"/>
    <row r="720" ht="19.5" customHeight="1" x14ac:dyDescent="0.2"/>
    <row r="721" ht="19.5" customHeight="1" x14ac:dyDescent="0.2"/>
    <row r="722" ht="19.5" customHeight="1" x14ac:dyDescent="0.2"/>
    <row r="723" ht="19.5" customHeight="1" x14ac:dyDescent="0.2"/>
    <row r="724" ht="19.5" customHeight="1" x14ac:dyDescent="0.2"/>
    <row r="725" ht="19.5" customHeight="1" x14ac:dyDescent="0.2"/>
    <row r="726" ht="19.5" customHeight="1" x14ac:dyDescent="0.2"/>
    <row r="727" ht="19.5" customHeight="1" x14ac:dyDescent="0.2"/>
    <row r="728" ht="19.5" customHeight="1" x14ac:dyDescent="0.2"/>
    <row r="729" ht="19.5" customHeight="1" x14ac:dyDescent="0.2"/>
    <row r="730" ht="19.5" customHeight="1" x14ac:dyDescent="0.2"/>
    <row r="731" ht="19.5" customHeight="1" x14ac:dyDescent="0.2"/>
    <row r="732" ht="19.5" customHeight="1" x14ac:dyDescent="0.2"/>
    <row r="733" ht="19.5" customHeight="1" x14ac:dyDescent="0.2"/>
    <row r="734" ht="19.5" customHeight="1" x14ac:dyDescent="0.2"/>
    <row r="735" ht="19.5" customHeight="1" x14ac:dyDescent="0.2"/>
    <row r="736" ht="19.5" customHeight="1" x14ac:dyDescent="0.2"/>
    <row r="737" ht="19.5" customHeight="1" x14ac:dyDescent="0.2"/>
    <row r="738" ht="19.5" customHeight="1" x14ac:dyDescent="0.2"/>
    <row r="739" ht="19.5" customHeight="1" x14ac:dyDescent="0.2"/>
    <row r="740" ht="19.5" customHeight="1" x14ac:dyDescent="0.2"/>
    <row r="741" ht="19.5" customHeight="1" x14ac:dyDescent="0.2"/>
    <row r="742" ht="19.5" customHeight="1" x14ac:dyDescent="0.2"/>
    <row r="743" ht="19.5" customHeight="1" x14ac:dyDescent="0.2"/>
    <row r="744" ht="19.5" customHeight="1" x14ac:dyDescent="0.2"/>
    <row r="745" ht="19.5" customHeight="1" x14ac:dyDescent="0.2"/>
    <row r="746" ht="19.5" customHeight="1" x14ac:dyDescent="0.2"/>
    <row r="747" ht="19.5" customHeight="1" x14ac:dyDescent="0.2"/>
    <row r="748" ht="19.5" customHeight="1" x14ac:dyDescent="0.2"/>
    <row r="749" ht="19.5" customHeight="1" x14ac:dyDescent="0.2"/>
    <row r="750" ht="19.5" customHeight="1" x14ac:dyDescent="0.2"/>
    <row r="751" ht="19.5" customHeight="1" x14ac:dyDescent="0.2"/>
    <row r="752" ht="19.5" customHeight="1" x14ac:dyDescent="0.2"/>
    <row r="753" ht="19.5" customHeight="1" x14ac:dyDescent="0.2"/>
    <row r="754" ht="19.5" customHeight="1" x14ac:dyDescent="0.2"/>
    <row r="755" ht="19.5" customHeight="1" x14ac:dyDescent="0.2"/>
    <row r="756" ht="19.5" customHeight="1" x14ac:dyDescent="0.2"/>
    <row r="757" ht="19.5" customHeight="1" x14ac:dyDescent="0.2"/>
    <row r="758" ht="19.5" customHeight="1" x14ac:dyDescent="0.2"/>
    <row r="759" ht="19.5" customHeight="1" x14ac:dyDescent="0.2"/>
    <row r="760" ht="19.5" customHeight="1" x14ac:dyDescent="0.2"/>
    <row r="761" ht="19.5" customHeight="1" x14ac:dyDescent="0.2"/>
    <row r="762" ht="19.5" customHeight="1" x14ac:dyDescent="0.2"/>
    <row r="763" ht="19.5" customHeight="1" x14ac:dyDescent="0.2"/>
    <row r="764" ht="19.5" customHeight="1" x14ac:dyDescent="0.2"/>
    <row r="765" ht="19.5" customHeight="1" x14ac:dyDescent="0.2"/>
    <row r="766" ht="19.5" customHeight="1" x14ac:dyDescent="0.2"/>
    <row r="767" ht="19.5" customHeight="1" x14ac:dyDescent="0.2"/>
    <row r="768" ht="19.5" customHeight="1" x14ac:dyDescent="0.2"/>
    <row r="769" ht="19.5" customHeight="1" x14ac:dyDescent="0.2"/>
    <row r="770" ht="19.5" customHeight="1" x14ac:dyDescent="0.2"/>
    <row r="771" ht="19.5" customHeight="1" x14ac:dyDescent="0.2"/>
    <row r="772" ht="19.5" customHeight="1" x14ac:dyDescent="0.2"/>
    <row r="773" ht="19.5" customHeight="1" x14ac:dyDescent="0.2"/>
    <row r="774" ht="19.5" customHeight="1" x14ac:dyDescent="0.2"/>
    <row r="775" ht="19.5" customHeight="1" x14ac:dyDescent="0.2"/>
    <row r="776" ht="19.5" customHeight="1" x14ac:dyDescent="0.2"/>
    <row r="777" ht="19.5" customHeight="1" x14ac:dyDescent="0.2"/>
    <row r="778" ht="19.5" customHeight="1" x14ac:dyDescent="0.2"/>
    <row r="779" ht="19.5" customHeight="1" x14ac:dyDescent="0.2"/>
    <row r="780" ht="19.5" customHeight="1" x14ac:dyDescent="0.2"/>
    <row r="781" ht="19.5" customHeight="1" x14ac:dyDescent="0.2"/>
    <row r="782" ht="19.5" customHeight="1" x14ac:dyDescent="0.2"/>
    <row r="783" ht="19.5" customHeight="1" x14ac:dyDescent="0.2"/>
    <row r="784" ht="19.5" customHeight="1" x14ac:dyDescent="0.2"/>
    <row r="785" ht="19.5" customHeight="1" x14ac:dyDescent="0.2"/>
    <row r="786" ht="19.5" customHeight="1" x14ac:dyDescent="0.2"/>
    <row r="787" ht="19.5" customHeight="1" x14ac:dyDescent="0.2"/>
    <row r="788" ht="19.5" customHeight="1" x14ac:dyDescent="0.2"/>
    <row r="789" ht="19.5" customHeight="1" x14ac:dyDescent="0.2"/>
    <row r="790" ht="19.5" customHeight="1" x14ac:dyDescent="0.2"/>
    <row r="791" ht="19.5" customHeight="1" x14ac:dyDescent="0.2"/>
    <row r="792" ht="19.5" customHeight="1" x14ac:dyDescent="0.2"/>
    <row r="793" ht="19.5" customHeight="1" x14ac:dyDescent="0.2"/>
    <row r="794" ht="19.5" customHeight="1" x14ac:dyDescent="0.2"/>
    <row r="795" ht="19.5" customHeight="1" x14ac:dyDescent="0.2"/>
    <row r="796" ht="19.5" customHeight="1" x14ac:dyDescent="0.2"/>
    <row r="797" ht="19.5" customHeight="1" x14ac:dyDescent="0.2"/>
    <row r="798" ht="19.5" customHeight="1" x14ac:dyDescent="0.2"/>
    <row r="799" ht="19.5" customHeight="1" x14ac:dyDescent="0.2"/>
    <row r="800" ht="19.5" customHeight="1" x14ac:dyDescent="0.2"/>
    <row r="801" ht="19.5" customHeight="1" x14ac:dyDescent="0.2"/>
    <row r="802" ht="19.5" customHeight="1" x14ac:dyDescent="0.2"/>
    <row r="803" ht="19.5" customHeight="1" x14ac:dyDescent="0.2"/>
    <row r="804" ht="19.5" customHeight="1" x14ac:dyDescent="0.2"/>
    <row r="805" ht="19.5" customHeight="1" x14ac:dyDescent="0.2"/>
    <row r="806" ht="19.5" customHeight="1" x14ac:dyDescent="0.2"/>
    <row r="807" ht="19.5" customHeight="1" x14ac:dyDescent="0.2"/>
    <row r="808" ht="19.5" customHeight="1" x14ac:dyDescent="0.2"/>
    <row r="809" ht="19.5" customHeight="1" x14ac:dyDescent="0.2"/>
    <row r="810" ht="19.5" customHeight="1" x14ac:dyDescent="0.2"/>
    <row r="811" ht="19.5" customHeight="1" x14ac:dyDescent="0.2"/>
    <row r="812" ht="19.5" customHeight="1" x14ac:dyDescent="0.2"/>
    <row r="813" ht="19.5" customHeight="1" x14ac:dyDescent="0.2"/>
    <row r="814" ht="19.5" customHeight="1" x14ac:dyDescent="0.2"/>
    <row r="815" ht="19.5" customHeight="1" x14ac:dyDescent="0.2"/>
    <row r="816" ht="19.5" customHeight="1" x14ac:dyDescent="0.2"/>
    <row r="817" ht="19.5" customHeight="1" x14ac:dyDescent="0.2"/>
    <row r="818" ht="19.5" customHeight="1" x14ac:dyDescent="0.2"/>
    <row r="819" ht="19.5" customHeight="1" x14ac:dyDescent="0.2"/>
    <row r="820" ht="19.5" customHeight="1" x14ac:dyDescent="0.2"/>
    <row r="821" ht="19.5" customHeight="1" x14ac:dyDescent="0.2"/>
    <row r="822" ht="19.5" customHeight="1" x14ac:dyDescent="0.2"/>
    <row r="823" ht="19.5" customHeight="1" x14ac:dyDescent="0.2"/>
    <row r="824" ht="19.5" customHeight="1" x14ac:dyDescent="0.2"/>
    <row r="825" ht="19.5" customHeight="1" x14ac:dyDescent="0.2"/>
    <row r="826" ht="19.5" customHeight="1" x14ac:dyDescent="0.2"/>
    <row r="827" ht="19.5" customHeight="1" x14ac:dyDescent="0.2"/>
    <row r="828" ht="19.5" customHeight="1" x14ac:dyDescent="0.2"/>
    <row r="829" ht="19.5" customHeight="1" x14ac:dyDescent="0.2"/>
    <row r="830" ht="19.5" customHeight="1" x14ac:dyDescent="0.2"/>
    <row r="831" ht="19.5" customHeight="1" x14ac:dyDescent="0.2"/>
    <row r="832" ht="19.5" customHeight="1" x14ac:dyDescent="0.2"/>
    <row r="833" ht="19.5" customHeight="1" x14ac:dyDescent="0.2"/>
    <row r="834" ht="19.5" customHeight="1" x14ac:dyDescent="0.2"/>
    <row r="835" ht="19.5" customHeight="1" x14ac:dyDescent="0.2"/>
    <row r="836" ht="19.5" customHeight="1" x14ac:dyDescent="0.2"/>
    <row r="837" ht="19.5" customHeight="1" x14ac:dyDescent="0.2"/>
    <row r="838" ht="19.5" customHeight="1" x14ac:dyDescent="0.2"/>
    <row r="839" ht="19.5" customHeight="1" x14ac:dyDescent="0.2"/>
    <row r="840" ht="19.5" customHeight="1" x14ac:dyDescent="0.2"/>
    <row r="841" ht="19.5" customHeight="1" x14ac:dyDescent="0.2"/>
    <row r="842" ht="19.5" customHeight="1" x14ac:dyDescent="0.2"/>
    <row r="843" ht="19.5" customHeight="1" x14ac:dyDescent="0.2"/>
    <row r="844" ht="19.5" customHeight="1" x14ac:dyDescent="0.2"/>
    <row r="845" ht="19.5" customHeight="1" x14ac:dyDescent="0.2"/>
    <row r="846" ht="19.5" customHeight="1" x14ac:dyDescent="0.2"/>
    <row r="847" ht="19.5" customHeight="1" x14ac:dyDescent="0.2"/>
    <row r="848" ht="19.5" customHeight="1" x14ac:dyDescent="0.2"/>
    <row r="849" ht="19.5" customHeight="1" x14ac:dyDescent="0.2"/>
    <row r="850" ht="19.5" customHeight="1" x14ac:dyDescent="0.2"/>
    <row r="851" ht="19.5" customHeight="1" x14ac:dyDescent="0.2"/>
    <row r="852" ht="19.5" customHeight="1" x14ac:dyDescent="0.2"/>
    <row r="853" ht="19.5" customHeight="1" x14ac:dyDescent="0.2"/>
    <row r="854" ht="19.5" customHeight="1" x14ac:dyDescent="0.2"/>
    <row r="855" ht="19.5" customHeight="1" x14ac:dyDescent="0.2"/>
    <row r="856" ht="19.5" customHeight="1" x14ac:dyDescent="0.2"/>
    <row r="857" ht="19.5" customHeight="1" x14ac:dyDescent="0.2"/>
    <row r="858" ht="19.5" customHeight="1" x14ac:dyDescent="0.2"/>
    <row r="859" ht="19.5" customHeight="1" x14ac:dyDescent="0.2"/>
    <row r="860" ht="19.5" customHeight="1" x14ac:dyDescent="0.2"/>
    <row r="861" ht="19.5" customHeight="1" x14ac:dyDescent="0.2"/>
    <row r="862" ht="19.5" customHeight="1" x14ac:dyDescent="0.2"/>
    <row r="863" ht="19.5" customHeight="1" x14ac:dyDescent="0.2"/>
    <row r="864" ht="19.5" customHeight="1" x14ac:dyDescent="0.2"/>
    <row r="865" ht="19.5" customHeight="1" x14ac:dyDescent="0.2"/>
    <row r="866" ht="19.5" customHeight="1" x14ac:dyDescent="0.2"/>
    <row r="867" ht="19.5" customHeight="1" x14ac:dyDescent="0.2"/>
    <row r="868" ht="19.5" customHeight="1" x14ac:dyDescent="0.2"/>
    <row r="869" ht="19.5" customHeight="1" x14ac:dyDescent="0.2"/>
    <row r="870" ht="19.5" customHeight="1" x14ac:dyDescent="0.2"/>
    <row r="871" ht="19.5" customHeight="1" x14ac:dyDescent="0.2"/>
    <row r="872" ht="19.5" customHeight="1" x14ac:dyDescent="0.2"/>
    <row r="873" ht="19.5" customHeight="1" x14ac:dyDescent="0.2"/>
    <row r="874" ht="19.5" customHeight="1" x14ac:dyDescent="0.2"/>
    <row r="875" ht="19.5" customHeight="1" x14ac:dyDescent="0.2"/>
    <row r="876" ht="19.5" customHeight="1" x14ac:dyDescent="0.2"/>
    <row r="877" ht="19.5" customHeight="1" x14ac:dyDescent="0.2"/>
    <row r="878" ht="19.5" customHeight="1" x14ac:dyDescent="0.2"/>
    <row r="879" ht="19.5" customHeight="1" x14ac:dyDescent="0.2"/>
    <row r="880" ht="19.5" customHeight="1" x14ac:dyDescent="0.2"/>
    <row r="881" ht="19.5" customHeight="1" x14ac:dyDescent="0.2"/>
    <row r="882" ht="19.5" customHeight="1" x14ac:dyDescent="0.2"/>
    <row r="883" ht="19.5" customHeight="1" x14ac:dyDescent="0.2"/>
    <row r="884" ht="19.5" customHeight="1" x14ac:dyDescent="0.2"/>
    <row r="885" ht="19.5" customHeight="1" x14ac:dyDescent="0.2"/>
    <row r="886" ht="19.5" customHeight="1" x14ac:dyDescent="0.2"/>
    <row r="887" ht="19.5" customHeight="1" x14ac:dyDescent="0.2"/>
    <row r="888" ht="19.5" customHeight="1" x14ac:dyDescent="0.2"/>
    <row r="889" ht="19.5" customHeight="1" x14ac:dyDescent="0.2"/>
    <row r="890" ht="19.5" customHeight="1" x14ac:dyDescent="0.2"/>
    <row r="891" ht="19.5" customHeight="1" x14ac:dyDescent="0.2"/>
    <row r="892" ht="19.5" customHeight="1" x14ac:dyDescent="0.2"/>
    <row r="893" ht="19.5" customHeight="1" x14ac:dyDescent="0.2"/>
    <row r="894" ht="19.5" customHeight="1" x14ac:dyDescent="0.2"/>
    <row r="895" ht="19.5" customHeight="1" x14ac:dyDescent="0.2"/>
    <row r="896" ht="19.5" customHeight="1" x14ac:dyDescent="0.2"/>
    <row r="897" ht="19.5" customHeight="1" x14ac:dyDescent="0.2"/>
    <row r="898" ht="19.5" customHeight="1" x14ac:dyDescent="0.2"/>
    <row r="899" ht="19.5" customHeight="1" x14ac:dyDescent="0.2"/>
    <row r="900" ht="19.5" customHeight="1" x14ac:dyDescent="0.2"/>
    <row r="901" ht="19.5" customHeight="1" x14ac:dyDescent="0.2"/>
    <row r="902" ht="19.5" customHeight="1" x14ac:dyDescent="0.2"/>
    <row r="903" ht="19.5" customHeight="1" x14ac:dyDescent="0.2"/>
    <row r="904" ht="19.5" customHeight="1" x14ac:dyDescent="0.2"/>
    <row r="905" ht="19.5" customHeight="1" x14ac:dyDescent="0.2"/>
    <row r="906" ht="19.5" customHeight="1" x14ac:dyDescent="0.2"/>
    <row r="907" ht="19.5" customHeight="1" x14ac:dyDescent="0.2"/>
    <row r="908" ht="19.5" customHeight="1" x14ac:dyDescent="0.2"/>
    <row r="909" ht="19.5" customHeight="1" x14ac:dyDescent="0.2"/>
    <row r="910" ht="19.5" customHeight="1" x14ac:dyDescent="0.2"/>
    <row r="911" ht="19.5" customHeight="1" x14ac:dyDescent="0.2"/>
    <row r="912" ht="19.5" customHeight="1" x14ac:dyDescent="0.2"/>
    <row r="913" ht="19.5" customHeight="1" x14ac:dyDescent="0.2"/>
    <row r="914" ht="19.5" customHeight="1" x14ac:dyDescent="0.2"/>
    <row r="915" ht="19.5" customHeight="1" x14ac:dyDescent="0.2"/>
    <row r="916" ht="19.5" customHeight="1" x14ac:dyDescent="0.2"/>
    <row r="917" ht="19.5" customHeight="1" x14ac:dyDescent="0.2"/>
    <row r="918" ht="19.5" customHeight="1" x14ac:dyDescent="0.2"/>
    <row r="919" ht="19.5" customHeight="1" x14ac:dyDescent="0.2"/>
    <row r="920" ht="19.5" customHeight="1" x14ac:dyDescent="0.2"/>
    <row r="921" ht="19.5" customHeight="1" x14ac:dyDescent="0.2"/>
    <row r="922" ht="19.5" customHeight="1" x14ac:dyDescent="0.2"/>
    <row r="923" ht="19.5" customHeight="1" x14ac:dyDescent="0.2"/>
    <row r="924" ht="19.5" customHeight="1" x14ac:dyDescent="0.2"/>
    <row r="925" ht="19.5" customHeight="1" x14ac:dyDescent="0.2"/>
    <row r="926" ht="19.5" customHeight="1" x14ac:dyDescent="0.2"/>
    <row r="927" ht="19.5" customHeight="1" x14ac:dyDescent="0.2"/>
    <row r="928" ht="19.5" customHeight="1" x14ac:dyDescent="0.2"/>
    <row r="929" ht="19.5" customHeight="1" x14ac:dyDescent="0.2"/>
    <row r="930" ht="19.5" customHeight="1" x14ac:dyDescent="0.2"/>
    <row r="931" ht="19.5" customHeight="1" x14ac:dyDescent="0.2"/>
    <row r="932" ht="19.5" customHeight="1" x14ac:dyDescent="0.2"/>
    <row r="933" ht="19.5" customHeight="1" x14ac:dyDescent="0.2"/>
    <row r="934" ht="19.5" customHeight="1" x14ac:dyDescent="0.2"/>
    <row r="935" ht="19.5" customHeight="1" x14ac:dyDescent="0.2"/>
    <row r="936" ht="19.5" customHeight="1" x14ac:dyDescent="0.2"/>
    <row r="937" ht="19.5" customHeight="1" x14ac:dyDescent="0.2"/>
    <row r="938" ht="19.5" customHeight="1" x14ac:dyDescent="0.2"/>
    <row r="939" ht="19.5" customHeight="1" x14ac:dyDescent="0.2"/>
    <row r="940" ht="19.5" customHeight="1" x14ac:dyDescent="0.2"/>
    <row r="941" ht="19.5" customHeight="1" x14ac:dyDescent="0.2"/>
    <row r="942" ht="19.5" customHeight="1" x14ac:dyDescent="0.2"/>
    <row r="943" ht="19.5" customHeight="1" x14ac:dyDescent="0.2"/>
    <row r="944" ht="19.5" customHeight="1" x14ac:dyDescent="0.2"/>
    <row r="945" ht="19.5" customHeight="1" x14ac:dyDescent="0.2"/>
    <row r="946" ht="19.5" customHeight="1" x14ac:dyDescent="0.2"/>
    <row r="947" ht="19.5" customHeight="1" x14ac:dyDescent="0.2"/>
    <row r="948" ht="19.5" customHeight="1" x14ac:dyDescent="0.2"/>
    <row r="949" ht="19.5" customHeight="1" x14ac:dyDescent="0.2"/>
    <row r="950" ht="19.5" customHeight="1" x14ac:dyDescent="0.2"/>
    <row r="951" ht="19.5" customHeight="1" x14ac:dyDescent="0.2"/>
    <row r="952" ht="19.5" customHeight="1" x14ac:dyDescent="0.2"/>
    <row r="953" ht="19.5" customHeight="1" x14ac:dyDescent="0.2"/>
    <row r="954" ht="19.5" customHeight="1" x14ac:dyDescent="0.2"/>
    <row r="955" ht="19.5" customHeight="1" x14ac:dyDescent="0.2"/>
    <row r="956" ht="19.5" customHeight="1" x14ac:dyDescent="0.2"/>
    <row r="957" ht="19.5" customHeight="1" x14ac:dyDescent="0.2"/>
    <row r="958" ht="19.5" customHeight="1" x14ac:dyDescent="0.2"/>
    <row r="959" ht="19.5" customHeight="1" x14ac:dyDescent="0.2"/>
    <row r="960" ht="19.5" customHeight="1" x14ac:dyDescent="0.2"/>
    <row r="961" ht="19.5" customHeight="1" x14ac:dyDescent="0.2"/>
    <row r="962" ht="19.5" customHeight="1" x14ac:dyDescent="0.2"/>
    <row r="963" ht="19.5" customHeight="1" x14ac:dyDescent="0.2"/>
    <row r="964" ht="19.5" customHeight="1" x14ac:dyDescent="0.2"/>
    <row r="965" ht="19.5" customHeight="1" x14ac:dyDescent="0.2"/>
    <row r="966" ht="19.5" customHeight="1" x14ac:dyDescent="0.2"/>
    <row r="967" ht="19.5" customHeight="1" x14ac:dyDescent="0.2"/>
    <row r="968" ht="19.5" customHeight="1" x14ac:dyDescent="0.2"/>
    <row r="969" ht="19.5" customHeight="1" x14ac:dyDescent="0.2"/>
    <row r="970" ht="19.5" customHeight="1" x14ac:dyDescent="0.2"/>
    <row r="971" ht="19.5" customHeight="1" x14ac:dyDescent="0.2"/>
    <row r="972" ht="19.5" customHeight="1" x14ac:dyDescent="0.2"/>
    <row r="973" ht="19.5" customHeight="1" x14ac:dyDescent="0.2"/>
    <row r="974" ht="19.5" customHeight="1" x14ac:dyDescent="0.2"/>
    <row r="975" ht="19.5" customHeight="1" x14ac:dyDescent="0.2"/>
    <row r="976" ht="19.5" customHeight="1" x14ac:dyDescent="0.2"/>
    <row r="977" ht="19.5" customHeight="1" x14ac:dyDescent="0.2"/>
    <row r="978" ht="19.5" customHeight="1" x14ac:dyDescent="0.2"/>
    <row r="979" ht="19.5" customHeight="1" x14ac:dyDescent="0.2"/>
    <row r="980" ht="19.5" customHeight="1" x14ac:dyDescent="0.2"/>
    <row r="981" ht="19.5" customHeight="1" x14ac:dyDescent="0.2"/>
    <row r="982" ht="19.5" customHeight="1" x14ac:dyDescent="0.2"/>
    <row r="983" ht="19.5" customHeight="1" x14ac:dyDescent="0.2"/>
    <row r="984" ht="19.5" customHeight="1" x14ac:dyDescent="0.2"/>
    <row r="985" ht="19.5" customHeight="1" x14ac:dyDescent="0.2"/>
    <row r="986" ht="19.5" customHeight="1" x14ac:dyDescent="0.2"/>
    <row r="987" ht="19.5" customHeight="1" x14ac:dyDescent="0.2"/>
    <row r="988" ht="19.5" customHeight="1" x14ac:dyDescent="0.2"/>
    <row r="989" ht="19.5" customHeight="1" x14ac:dyDescent="0.2"/>
    <row r="990" ht="19.5" customHeight="1" x14ac:dyDescent="0.2"/>
    <row r="991" ht="19.5" customHeight="1" x14ac:dyDescent="0.2"/>
    <row r="992" ht="19.5" customHeight="1" x14ac:dyDescent="0.2"/>
    <row r="993" ht="19.5" customHeight="1" x14ac:dyDescent="0.2"/>
    <row r="994" ht="19.5" customHeight="1" x14ac:dyDescent="0.2"/>
    <row r="995" ht="19.5" customHeight="1" x14ac:dyDescent="0.2"/>
    <row r="996" ht="19.5" customHeight="1" x14ac:dyDescent="0.2"/>
    <row r="997" ht="19.5" customHeight="1" x14ac:dyDescent="0.2"/>
    <row r="998" ht="19.5" customHeight="1" x14ac:dyDescent="0.2"/>
    <row r="999" ht="19.5" customHeight="1" x14ac:dyDescent="0.2"/>
    <row r="1000" ht="19.5" customHeight="1" x14ac:dyDescent="0.2"/>
    <row r="1001" ht="19.5" customHeight="1" x14ac:dyDescent="0.2"/>
    <row r="1002" ht="19.5" customHeight="1" x14ac:dyDescent="0.2"/>
    <row r="1003" ht="19.5" customHeight="1" x14ac:dyDescent="0.2"/>
    <row r="1004" ht="19.5" customHeight="1" x14ac:dyDescent="0.2"/>
    <row r="1005" ht="19.5" customHeight="1" x14ac:dyDescent="0.2"/>
    <row r="1006" ht="19.5" customHeight="1" x14ac:dyDescent="0.2"/>
    <row r="1007" ht="19.5" customHeight="1" x14ac:dyDescent="0.2"/>
    <row r="1008" ht="19.5" customHeight="1" x14ac:dyDescent="0.2"/>
    <row r="1009" ht="19.5" customHeight="1" x14ac:dyDescent="0.2"/>
    <row r="1010" ht="19.5" customHeight="1" x14ac:dyDescent="0.2"/>
    <row r="1011" ht="19.5" customHeight="1" x14ac:dyDescent="0.2"/>
    <row r="1012" ht="19.5" customHeight="1" x14ac:dyDescent="0.2"/>
    <row r="1013" ht="19.5" customHeight="1" x14ac:dyDescent="0.2"/>
    <row r="1014" ht="19.5" customHeight="1" x14ac:dyDescent="0.2"/>
    <row r="1015" ht="19.5" customHeight="1" x14ac:dyDescent="0.2"/>
    <row r="1016" ht="19.5" customHeight="1" x14ac:dyDescent="0.2"/>
    <row r="1017" ht="19.5" customHeight="1" x14ac:dyDescent="0.2"/>
    <row r="1018" ht="19.5" customHeight="1" x14ac:dyDescent="0.2"/>
    <row r="1019" ht="19.5" customHeight="1" x14ac:dyDescent="0.2"/>
    <row r="1020" ht="19.5" customHeight="1" x14ac:dyDescent="0.2"/>
  </sheetData>
  <mergeCells count="3">
    <mergeCell ref="J1:M2"/>
    <mergeCell ref="B1:H2"/>
    <mergeCell ref="K3:L3"/>
  </mergeCells>
  <dataValidations count="3">
    <dataValidation type="list" allowBlank="1" sqref="B4:B36">
      <formula1>"Transport,Intendance,Asso,Culture,Matériel,Hébergement,Administratif,Diffusion"</formula1>
    </dataValidation>
    <dataValidation type="list" allowBlank="1" sqref="G4:G36">
      <formula1>"Nb de trajet,*jours*pers,unité,Nb de nuits"</formula1>
    </dataValidation>
    <dataValidation type="list" allowBlank="1" sqref="E4:E36">
      <formula1>"/trajet,/jour/pers,/unité,/nuit"</formula1>
    </dataValidation>
  </dataValidations>
  <pageMargins left="0.7" right="0.7" top="0.75" bottom="0.75" header="0.3" footer="0.3"/>
  <pageSetup paperSize="260"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3" sqref="B3"/>
    </sheetView>
  </sheetViews>
  <sheetFormatPr defaultRowHeight="12.75" x14ac:dyDescent="0.2"/>
  <cols>
    <col min="1" max="1" width="13.85546875" bestFit="1" customWidth="1"/>
    <col min="2" max="2" width="14.28515625" bestFit="1" customWidth="1"/>
  </cols>
  <sheetData>
    <row r="1" spans="1:2" x14ac:dyDescent="0.2">
      <c r="A1" s="18" t="s">
        <v>45</v>
      </c>
      <c r="B1" t="s">
        <v>47</v>
      </c>
    </row>
    <row r="2" spans="1:2" x14ac:dyDescent="0.2">
      <c r="A2" s="19" t="s">
        <v>14</v>
      </c>
      <c r="B2" s="20">
        <v>2500</v>
      </c>
    </row>
    <row r="3" spans="1:2" x14ac:dyDescent="0.2">
      <c r="A3" s="19" t="s">
        <v>7</v>
      </c>
      <c r="B3" s="20">
        <v>3600</v>
      </c>
    </row>
    <row r="4" spans="1:2" x14ac:dyDescent="0.2">
      <c r="A4" s="19" t="s">
        <v>21</v>
      </c>
      <c r="B4" s="20">
        <v>360</v>
      </c>
    </row>
    <row r="5" spans="1:2" x14ac:dyDescent="0.2">
      <c r="A5" s="19" t="s">
        <v>22</v>
      </c>
      <c r="B5" s="20">
        <v>290</v>
      </c>
    </row>
    <row r="6" spans="1:2" x14ac:dyDescent="0.2">
      <c r="A6" s="19" t="s">
        <v>24</v>
      </c>
      <c r="B6" s="20">
        <v>3364</v>
      </c>
    </row>
    <row r="7" spans="1:2" x14ac:dyDescent="0.2">
      <c r="A7" s="19" t="s">
        <v>38</v>
      </c>
      <c r="B7" s="20">
        <v>3010</v>
      </c>
    </row>
    <row r="8" spans="1:2" x14ac:dyDescent="0.2">
      <c r="A8" s="19" t="s">
        <v>43</v>
      </c>
      <c r="B8" s="20">
        <v>125</v>
      </c>
    </row>
    <row r="9" spans="1:2" x14ac:dyDescent="0.2">
      <c r="A9" s="19" t="s">
        <v>46</v>
      </c>
      <c r="B9" s="20">
        <v>13249</v>
      </c>
    </row>
  </sheetData>
  <pageMargins left="0.7" right="0.7" top="0.75" bottom="0.75" header="0.3" footer="0.3"/>
  <pageSetup paperSize="260" orientation="landscape" horizontalDpi="4294967292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4.42578125" defaultRowHeight="15.75" customHeight="1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</vt:lpstr>
      <vt:lpstr>Graphique &amp; Somme</vt:lpstr>
      <vt:lpstr>Graphique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tristan du tertre</dc:creator>
  <cp:lastModifiedBy>tristan du tertre</cp:lastModifiedBy>
  <dcterms:created xsi:type="dcterms:W3CDTF">2019-12-01T20:14:28Z</dcterms:created>
  <dcterms:modified xsi:type="dcterms:W3CDTF">2019-12-01T20:14:30Z</dcterms:modified>
</cp:coreProperties>
</file>